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339478\AppData\Roaming\cBrain\F2\Temp\3776857\"/>
    </mc:Choice>
  </mc:AlternateContent>
  <xr:revisionPtr revIDLastSave="0" documentId="13_ncr:1_{E6B7D467-AC01-4011-AEEF-A0FDB7564C2E}" xr6:coauthVersionLast="36" xr6:coauthVersionMax="36" xr10:uidLastSave="{00000000-0000-0000-0000-000000000000}"/>
  <bookViews>
    <workbookView xWindow="-15" yWindow="6405" windowWidth="14400" windowHeight="6435" tabRatio="732" activeTab="1" xr2:uid="{00000000-000D-0000-FFFF-FFFF00000000}"/>
  </bookViews>
  <sheets>
    <sheet name="Prisopregnede 2026-priser" sheetId="14" r:id="rId1"/>
    <sheet name="Prisopregnede 2025-priser" sheetId="13" r:id="rId2"/>
    <sheet name="Prisopregnede 2024-priser" sheetId="12" r:id="rId3"/>
    <sheet name="Prisopregnede 2023-priser" sheetId="11" r:id="rId4"/>
    <sheet name="Prisopregnede 2022-priser" sheetId="10" r:id="rId5"/>
    <sheet name="Prisopregnede 2021-priser" sheetId="9" r:id="rId6"/>
    <sheet name="Prisopregnede 2020-priser" sheetId="7" r:id="rId7"/>
    <sheet name="Prisopregnede 2019-priser" sheetId="6" r:id="rId8"/>
    <sheet name="Prisopregnede 2018-priser" sheetId="5" r:id="rId9"/>
    <sheet name="2014-basis (ex pendler)" sheetId="8" r:id="rId10"/>
    <sheet name="2014-basis" sheetId="4" r:id="rId11"/>
    <sheet name="Forudsætninger 2018 opregning" sheetId="2" r:id="rId12"/>
  </sheets>
  <definedNames>
    <definedName name="_xlnm.Print_Area" localSheetId="10">'2014-basis'!$A$1:$E$181</definedName>
    <definedName name="_xlnm.Print_Area" localSheetId="9">'2014-basis (ex pendler)'!$A$1:$E$143</definedName>
    <definedName name="_xlnm.Print_Area" localSheetId="8">'Prisopregnede 2018-priser'!$A$1:$F$188</definedName>
    <definedName name="_xlnm.Print_Area" localSheetId="7">'Prisopregnede 2019-priser'!$A$1:$F$175</definedName>
    <definedName name="_xlnm.Print_Area" localSheetId="6">'Prisopregnede 2020-priser'!$A$1:$G$183</definedName>
    <definedName name="_xlnm.Print_Area" localSheetId="5">'Prisopregnede 2021-priser'!$A$1:$G$184</definedName>
    <definedName name="_xlnm.Print_Area" localSheetId="4">'Prisopregnede 2022-priser'!$A$1:$H$185</definedName>
    <definedName name="_xlnm.Print_Area" localSheetId="3">'Prisopregnede 2023-priser'!$A$1:$H$184</definedName>
  </definedNames>
  <calcPr calcId="191029"/>
</workbook>
</file>

<file path=xl/calcChain.xml><?xml version="1.0" encoding="utf-8"?>
<calcChain xmlns="http://schemas.openxmlformats.org/spreadsheetml/2006/main">
  <c r="D27" i="13" l="1"/>
  <c r="D48" i="13"/>
  <c r="G98" i="14" l="1"/>
  <c r="G43" i="14"/>
  <c r="D19" i="14"/>
  <c r="G10" i="14"/>
  <c r="G30" i="14"/>
  <c r="D183" i="14"/>
  <c r="C183" i="14"/>
  <c r="D182" i="14"/>
  <c r="C182" i="14"/>
  <c r="D181" i="14"/>
  <c r="C181" i="14"/>
  <c r="D180" i="14"/>
  <c r="C180" i="14"/>
  <c r="D179" i="14"/>
  <c r="C179" i="14"/>
  <c r="B179" i="14"/>
  <c r="D178" i="14"/>
  <c r="C178" i="14"/>
  <c r="B178" i="14"/>
  <c r="D177" i="14"/>
  <c r="C177" i="14"/>
  <c r="B177" i="14"/>
  <c r="D176" i="14"/>
  <c r="C176" i="14"/>
  <c r="B176" i="14"/>
  <c r="B174" i="14"/>
  <c r="B173" i="14"/>
  <c r="C170" i="14"/>
  <c r="B170" i="14"/>
  <c r="D169" i="14"/>
  <c r="C169" i="14"/>
  <c r="B169" i="14"/>
  <c r="D168" i="14"/>
  <c r="C168" i="14"/>
  <c r="B168" i="14"/>
  <c r="F167" i="14"/>
  <c r="E167" i="14"/>
  <c r="D167" i="14"/>
  <c r="C167" i="14"/>
  <c r="B156" i="14"/>
  <c r="D155" i="14"/>
  <c r="C155" i="14"/>
  <c r="B155" i="14"/>
  <c r="D154" i="14"/>
  <c r="C154" i="14"/>
  <c r="B154" i="14"/>
  <c r="D153" i="14"/>
  <c r="C153" i="14"/>
  <c r="B153" i="14"/>
  <c r="D152" i="14"/>
  <c r="C152" i="14"/>
  <c r="B152" i="14"/>
  <c r="D151" i="14"/>
  <c r="C151" i="14"/>
  <c r="D150" i="14"/>
  <c r="C150" i="14"/>
  <c r="D149" i="14"/>
  <c r="C149" i="14"/>
  <c r="D148" i="14"/>
  <c r="C148" i="14"/>
  <c r="D147" i="14"/>
  <c r="C147" i="14"/>
  <c r="D146" i="14"/>
  <c r="C146" i="14"/>
  <c r="D145" i="14"/>
  <c r="C145" i="14"/>
  <c r="D144" i="14"/>
  <c r="C144" i="14"/>
  <c r="B144" i="14"/>
  <c r="D143" i="14"/>
  <c r="C143" i="14"/>
  <c r="B143" i="14"/>
  <c r="D142" i="14"/>
  <c r="C142" i="14"/>
  <c r="C141" i="14"/>
  <c r="B141" i="14"/>
  <c r="D140" i="14"/>
  <c r="C140" i="14"/>
  <c r="D139" i="14"/>
  <c r="C139" i="14"/>
  <c r="D138" i="14"/>
  <c r="C138" i="14"/>
  <c r="D137" i="14"/>
  <c r="C137" i="14"/>
  <c r="B137" i="14"/>
  <c r="D136" i="14"/>
  <c r="C136" i="14"/>
  <c r="B136" i="14"/>
  <c r="D135" i="14"/>
  <c r="C135" i="14"/>
  <c r="B135" i="14"/>
  <c r="D134" i="14"/>
  <c r="C134" i="14"/>
  <c r="D133" i="14"/>
  <c r="C133" i="14"/>
  <c r="D132" i="14"/>
  <c r="C132" i="14"/>
  <c r="B132" i="14"/>
  <c r="D131" i="14"/>
  <c r="C131" i="14"/>
  <c r="B131" i="14"/>
  <c r="D130" i="14"/>
  <c r="C130" i="14"/>
  <c r="C129" i="14"/>
  <c r="C128" i="14"/>
  <c r="D127" i="14"/>
  <c r="C127" i="14"/>
  <c r="B127" i="14"/>
  <c r="D126" i="14"/>
  <c r="C126" i="14"/>
  <c r="B126" i="14"/>
  <c r="C123" i="14"/>
  <c r="B123" i="14"/>
  <c r="D122" i="14"/>
  <c r="C122" i="14"/>
  <c r="D121" i="14"/>
  <c r="C121" i="14"/>
  <c r="D120" i="14"/>
  <c r="C120" i="14"/>
  <c r="B120" i="14"/>
  <c r="D119" i="14"/>
  <c r="C119" i="14"/>
  <c r="B119" i="14"/>
  <c r="D118" i="14"/>
  <c r="C118" i="14"/>
  <c r="C116" i="14"/>
  <c r="D115" i="14"/>
  <c r="C115" i="14"/>
  <c r="B115" i="14"/>
  <c r="D114" i="14"/>
  <c r="C114" i="14"/>
  <c r="B114" i="14"/>
  <c r="C111" i="14"/>
  <c r="D110" i="14"/>
  <c r="C110" i="14"/>
  <c r="B110" i="14"/>
  <c r="D109" i="14"/>
  <c r="C109" i="14"/>
  <c r="B109" i="14"/>
  <c r="D108" i="14"/>
  <c r="C108" i="14"/>
  <c r="D107" i="14"/>
  <c r="C107" i="14"/>
  <c r="D106" i="14"/>
  <c r="C106" i="14"/>
  <c r="B106" i="14"/>
  <c r="D105" i="14"/>
  <c r="C105" i="14"/>
  <c r="B105" i="14"/>
  <c r="D104" i="14"/>
  <c r="C104" i="14"/>
  <c r="D103" i="14"/>
  <c r="C103" i="14"/>
  <c r="C102" i="14"/>
  <c r="C101" i="14"/>
  <c r="D100" i="14"/>
  <c r="C100" i="14"/>
  <c r="B100" i="14"/>
  <c r="C99" i="14"/>
  <c r="C98" i="14"/>
  <c r="C97" i="14"/>
  <c r="B97" i="14"/>
  <c r="D96" i="14"/>
  <c r="C96" i="14"/>
  <c r="B96" i="14"/>
  <c r="D95" i="14"/>
  <c r="C95" i="14"/>
  <c r="B95" i="14"/>
  <c r="G93" i="14"/>
  <c r="B92" i="14"/>
  <c r="C92" i="14" s="1"/>
  <c r="D92" i="14" s="1"/>
  <c r="D90" i="14"/>
  <c r="C90" i="14"/>
  <c r="B90" i="14"/>
  <c r="F87" i="14"/>
  <c r="E87" i="14"/>
  <c r="D87" i="14"/>
  <c r="C87" i="14"/>
  <c r="B76" i="14"/>
  <c r="D75" i="14"/>
  <c r="D74" i="14"/>
  <c r="C74" i="14"/>
  <c r="B74" i="14"/>
  <c r="D73" i="14"/>
  <c r="C73" i="14"/>
  <c r="B73" i="14"/>
  <c r="D72" i="14"/>
  <c r="C72" i="14"/>
  <c r="B72" i="14"/>
  <c r="D71" i="14"/>
  <c r="C71" i="14"/>
  <c r="D70" i="14"/>
  <c r="C70" i="14"/>
  <c r="D69" i="14"/>
  <c r="C69" i="14"/>
  <c r="D68" i="14"/>
  <c r="C68" i="14"/>
  <c r="D67" i="14"/>
  <c r="C67" i="14"/>
  <c r="D66" i="14"/>
  <c r="C66" i="14"/>
  <c r="D65" i="14"/>
  <c r="C65" i="14"/>
  <c r="D64" i="14"/>
  <c r="C64" i="14"/>
  <c r="B64" i="14"/>
  <c r="D63" i="14"/>
  <c r="C63" i="14"/>
  <c r="B63" i="14"/>
  <c r="D62" i="14"/>
  <c r="C62" i="14"/>
  <c r="C61" i="14"/>
  <c r="B61" i="14"/>
  <c r="D60" i="14"/>
  <c r="C60" i="14"/>
  <c r="D59" i="14"/>
  <c r="C59" i="14"/>
  <c r="D58" i="14"/>
  <c r="C58" i="14"/>
  <c r="D57" i="14"/>
  <c r="C57" i="14"/>
  <c r="B57" i="14"/>
  <c r="D56" i="14"/>
  <c r="C56" i="14"/>
  <c r="B56" i="14"/>
  <c r="D55" i="14"/>
  <c r="C55" i="14"/>
  <c r="B55" i="14"/>
  <c r="D54" i="14"/>
  <c r="C54" i="14"/>
  <c r="D53" i="14"/>
  <c r="C53" i="14"/>
  <c r="D52" i="14"/>
  <c r="C52" i="14"/>
  <c r="B52" i="14"/>
  <c r="D51" i="14"/>
  <c r="C51" i="14"/>
  <c r="B51" i="14"/>
  <c r="D50" i="14"/>
  <c r="C50" i="14"/>
  <c r="C49" i="14"/>
  <c r="C48" i="14"/>
  <c r="D47" i="14"/>
  <c r="C47" i="14"/>
  <c r="B47" i="14"/>
  <c r="D46" i="14"/>
  <c r="C46" i="14"/>
  <c r="B46" i="14"/>
  <c r="C43" i="14"/>
  <c r="B43" i="14"/>
  <c r="D42" i="14"/>
  <c r="C42" i="14"/>
  <c r="D41" i="14"/>
  <c r="C41" i="14"/>
  <c r="D40" i="14"/>
  <c r="C40" i="14"/>
  <c r="B40" i="14"/>
  <c r="D39" i="14"/>
  <c r="C39" i="14"/>
  <c r="B39" i="14"/>
  <c r="D38" i="14"/>
  <c r="C38" i="14"/>
  <c r="C35" i="14"/>
  <c r="C34" i="14"/>
  <c r="D33" i="14"/>
  <c r="C33" i="14"/>
  <c r="B33" i="14"/>
  <c r="D32" i="14"/>
  <c r="C32" i="14"/>
  <c r="B32" i="14"/>
  <c r="C28" i="14"/>
  <c r="C27" i="14"/>
  <c r="D26" i="14"/>
  <c r="C26" i="14"/>
  <c r="B26" i="14"/>
  <c r="D25" i="14"/>
  <c r="C25" i="14"/>
  <c r="B25" i="14"/>
  <c r="D24" i="14"/>
  <c r="C24" i="14"/>
  <c r="D23" i="14"/>
  <c r="C23" i="14"/>
  <c r="C22" i="14"/>
  <c r="C21" i="14"/>
  <c r="D20" i="14"/>
  <c r="C20" i="14"/>
  <c r="B20" i="14"/>
  <c r="C19" i="14"/>
  <c r="C18" i="14"/>
  <c r="G13" i="14"/>
  <c r="B12" i="14"/>
  <c r="C12" i="14" s="1"/>
  <c r="D12" i="14" s="1"/>
  <c r="B10" i="14"/>
  <c r="B180" i="14" s="1"/>
  <c r="G9" i="14"/>
  <c r="D9" i="14"/>
  <c r="C9" i="14"/>
  <c r="E9" i="14" s="1"/>
  <c r="G8" i="14"/>
  <c r="G107" i="14" s="1"/>
  <c r="D8" i="14"/>
  <c r="C8" i="14"/>
  <c r="E8" i="14" s="1"/>
  <c r="G7" i="14"/>
  <c r="E7" i="14"/>
  <c r="D7" i="14"/>
  <c r="C7" i="14"/>
  <c r="G6" i="14"/>
  <c r="E6" i="14"/>
  <c r="D6" i="14"/>
  <c r="C6" i="14"/>
  <c r="G5" i="14"/>
  <c r="E5" i="14"/>
  <c r="D5" i="14"/>
  <c r="C5" i="14"/>
  <c r="C10" i="14" l="1"/>
  <c r="C45" i="14" s="1"/>
  <c r="E10" i="14"/>
  <c r="B158" i="14" s="1"/>
  <c r="G109" i="14"/>
  <c r="D10" i="14"/>
  <c r="D117" i="14" s="1"/>
  <c r="B22" i="14"/>
  <c r="B36" i="14"/>
  <c r="B58" i="14"/>
  <c r="B18" i="14"/>
  <c r="B98" i="14"/>
  <c r="B54" i="14"/>
  <c r="B30" i="14"/>
  <c r="B24" i="14"/>
  <c r="B48" i="14"/>
  <c r="B38" i="14"/>
  <c r="B44" i="14"/>
  <c r="B70" i="14"/>
  <c r="B50" i="14"/>
  <c r="B28" i="14"/>
  <c r="B42" i="14"/>
  <c r="B62" i="14"/>
  <c r="B68" i="14"/>
  <c r="B34" i="14"/>
  <c r="B183" i="14"/>
  <c r="B60" i="14"/>
  <c r="B66" i="14"/>
  <c r="D34" i="14"/>
  <c r="D30" i="14"/>
  <c r="C117" i="14"/>
  <c r="C113" i="14"/>
  <c r="C37" i="14"/>
  <c r="C31" i="14"/>
  <c r="C29" i="14"/>
  <c r="C112" i="14"/>
  <c r="B166" i="14"/>
  <c r="C161" i="14"/>
  <c r="E159" i="14"/>
  <c r="F83" i="14"/>
  <c r="C82" i="14"/>
  <c r="F86" i="14"/>
  <c r="B82" i="14"/>
  <c r="D80" i="14"/>
  <c r="B164" i="14"/>
  <c r="D162" i="14"/>
  <c r="E78" i="14"/>
  <c r="F161" i="14"/>
  <c r="D166" i="14"/>
  <c r="D158" i="14"/>
  <c r="D165" i="14"/>
  <c r="E81" i="14"/>
  <c r="B83" i="14"/>
  <c r="C78" i="14"/>
  <c r="D163" i="14"/>
  <c r="C160" i="14"/>
  <c r="F158" i="14"/>
  <c r="E158" i="14"/>
  <c r="B86" i="14"/>
  <c r="C81" i="14"/>
  <c r="B78" i="14"/>
  <c r="B163" i="14"/>
  <c r="D82" i="14"/>
  <c r="C158" i="14"/>
  <c r="E82" i="14"/>
  <c r="G101" i="14"/>
  <c r="D101" i="14" s="1"/>
  <c r="G71" i="14"/>
  <c r="G69" i="14"/>
  <c r="G67" i="14"/>
  <c r="G65" i="14"/>
  <c r="G63" i="14"/>
  <c r="G61" i="14"/>
  <c r="G59" i="14"/>
  <c r="G57" i="14"/>
  <c r="G55" i="14"/>
  <c r="G53" i="14"/>
  <c r="G51" i="14"/>
  <c r="G49" i="14"/>
  <c r="G47" i="14"/>
  <c r="G45" i="14"/>
  <c r="D45" i="14" s="1"/>
  <c r="D43" i="14"/>
  <c r="G41" i="14"/>
  <c r="G39" i="14"/>
  <c r="G37" i="14"/>
  <c r="G35" i="14"/>
  <c r="G33" i="14"/>
  <c r="G31" i="14"/>
  <c r="G29" i="14"/>
  <c r="G27" i="14"/>
  <c r="D27" i="14" s="1"/>
  <c r="G25" i="14"/>
  <c r="G23" i="14"/>
  <c r="G21" i="14"/>
  <c r="G19" i="14"/>
  <c r="G150" i="14"/>
  <c r="G148" i="14"/>
  <c r="G146" i="14"/>
  <c r="G144" i="14"/>
  <c r="G142" i="14"/>
  <c r="G140" i="14"/>
  <c r="G138" i="14"/>
  <c r="G136" i="14"/>
  <c r="G134" i="14"/>
  <c r="G132" i="14"/>
  <c r="G130" i="14"/>
  <c r="G128" i="14"/>
  <c r="D128" i="14" s="1"/>
  <c r="G126" i="14"/>
  <c r="G124" i="14"/>
  <c r="G122" i="14"/>
  <c r="G120" i="14"/>
  <c r="G118" i="14"/>
  <c r="G116" i="14"/>
  <c r="G114" i="14"/>
  <c r="G112" i="14"/>
  <c r="D112" i="14" s="1"/>
  <c r="G110" i="14"/>
  <c r="G108" i="14"/>
  <c r="G106" i="14"/>
  <c r="G104" i="14"/>
  <c r="G102" i="14"/>
  <c r="G100" i="14"/>
  <c r="D98" i="14"/>
  <c r="G66" i="14"/>
  <c r="G64" i="14"/>
  <c r="G58" i="14"/>
  <c r="G54" i="14"/>
  <c r="G48" i="14"/>
  <c r="G42" i="14"/>
  <c r="G36" i="14"/>
  <c r="G24" i="14"/>
  <c r="G18" i="14"/>
  <c r="D18" i="14" s="1"/>
  <c r="G151" i="14"/>
  <c r="G147" i="14"/>
  <c r="G141" i="14"/>
  <c r="G137" i="14"/>
  <c r="G131" i="14"/>
  <c r="G125" i="14"/>
  <c r="D125" i="14" s="1"/>
  <c r="G117" i="14"/>
  <c r="G68" i="14"/>
  <c r="G62" i="14"/>
  <c r="G56" i="14"/>
  <c r="G50" i="14"/>
  <c r="G44" i="14"/>
  <c r="G38" i="14"/>
  <c r="G32" i="14"/>
  <c r="G28" i="14"/>
  <c r="D28" i="14" s="1"/>
  <c r="G22" i="14"/>
  <c r="D22" i="14" s="1"/>
  <c r="G149" i="14"/>
  <c r="G145" i="14"/>
  <c r="G139" i="14"/>
  <c r="G133" i="14"/>
  <c r="G129" i="14"/>
  <c r="G123" i="14"/>
  <c r="D123" i="14" s="1"/>
  <c r="G119" i="14"/>
  <c r="G113" i="14"/>
  <c r="D113" i="14" s="1"/>
  <c r="G70" i="14"/>
  <c r="G60" i="14"/>
  <c r="G52" i="14"/>
  <c r="G46" i="14"/>
  <c r="G40" i="14"/>
  <c r="G34" i="14"/>
  <c r="G26" i="14"/>
  <c r="G20" i="14"/>
  <c r="G143" i="14"/>
  <c r="G135" i="14"/>
  <c r="G127" i="14"/>
  <c r="G121" i="14"/>
  <c r="G115" i="14"/>
  <c r="G99" i="14"/>
  <c r="D99" i="14" s="1"/>
  <c r="G105" i="14"/>
  <c r="G103" i="14"/>
  <c r="G111" i="14"/>
  <c r="B104" i="14"/>
  <c r="B108" i="14"/>
  <c r="B112" i="14"/>
  <c r="B124" i="14"/>
  <c r="B130" i="14"/>
  <c r="B134" i="14"/>
  <c r="B140" i="14"/>
  <c r="B146" i="14"/>
  <c r="B150" i="14"/>
  <c r="B45" i="14"/>
  <c r="B49" i="14"/>
  <c r="B53" i="14"/>
  <c r="B69" i="14"/>
  <c r="B102" i="14"/>
  <c r="B118" i="14"/>
  <c r="B122" i="14"/>
  <c r="B128" i="14"/>
  <c r="B175" i="14"/>
  <c r="B181" i="14"/>
  <c r="B21" i="14"/>
  <c r="B27" i="14"/>
  <c r="B31" i="14"/>
  <c r="B35" i="14"/>
  <c r="B41" i="14"/>
  <c r="B67" i="14"/>
  <c r="B71" i="14"/>
  <c r="B116" i="14"/>
  <c r="B138" i="14"/>
  <c r="B142" i="14"/>
  <c r="B148" i="14"/>
  <c r="B19" i="14"/>
  <c r="B23" i="14"/>
  <c r="B29" i="14"/>
  <c r="B37" i="14"/>
  <c r="B59" i="14"/>
  <c r="B65" i="14"/>
  <c r="B182" i="14"/>
  <c r="B99" i="14"/>
  <c r="B101" i="14"/>
  <c r="B103" i="14"/>
  <c r="B107" i="14"/>
  <c r="B111" i="14"/>
  <c r="B113" i="14"/>
  <c r="B117" i="14"/>
  <c r="B121" i="14"/>
  <c r="B125" i="14"/>
  <c r="B129" i="14"/>
  <c r="B133" i="14"/>
  <c r="B139" i="14"/>
  <c r="B145" i="14"/>
  <c r="B147" i="14"/>
  <c r="B149" i="14"/>
  <c r="B151" i="14"/>
  <c r="B18" i="13"/>
  <c r="D116" i="14" l="1"/>
  <c r="D31" i="14"/>
  <c r="D49" i="14"/>
  <c r="D61" i="14"/>
  <c r="D48" i="14"/>
  <c r="E85" i="14"/>
  <c r="C83" i="14"/>
  <c r="D159" i="14"/>
  <c r="D21" i="14"/>
  <c r="D37" i="14"/>
  <c r="F85" i="14"/>
  <c r="C165" i="14"/>
  <c r="B159" i="14"/>
  <c r="B85" i="14"/>
  <c r="C164" i="14"/>
  <c r="C44" i="14"/>
  <c r="C125" i="14"/>
  <c r="D129" i="14"/>
  <c r="D36" i="14"/>
  <c r="D29" i="14"/>
  <c r="D44" i="14"/>
  <c r="D102" i="14"/>
  <c r="D141" i="14"/>
  <c r="D35" i="14"/>
  <c r="D160" i="14"/>
  <c r="C80" i="14"/>
  <c r="E164" i="14"/>
  <c r="D111" i="14"/>
  <c r="D124" i="14"/>
  <c r="D161" i="14"/>
  <c r="F166" i="14"/>
  <c r="E160" i="14"/>
  <c r="E86" i="14"/>
  <c r="F165" i="14"/>
  <c r="C36" i="14"/>
  <c r="C79" i="14"/>
  <c r="B81" i="14"/>
  <c r="D81" i="14"/>
  <c r="B160" i="14"/>
  <c r="D78" i="14"/>
  <c r="C162" i="14"/>
  <c r="F79" i="14"/>
  <c r="C159" i="14"/>
  <c r="E83" i="14"/>
  <c r="B79" i="14"/>
  <c r="F162" i="14"/>
  <c r="F80" i="14"/>
  <c r="C163" i="14"/>
  <c r="C86" i="14"/>
  <c r="E79" i="14"/>
  <c r="B80" i="14"/>
  <c r="F163" i="14"/>
  <c r="E84" i="14"/>
  <c r="F160" i="14"/>
  <c r="C85" i="14"/>
  <c r="E80" i="14"/>
  <c r="D164" i="14"/>
  <c r="C124" i="14"/>
  <c r="B84" i="14"/>
  <c r="F159" i="14"/>
  <c r="F82" i="14"/>
  <c r="B162" i="14"/>
  <c r="B165" i="14"/>
  <c r="F84" i="14"/>
  <c r="E161" i="14"/>
  <c r="F81" i="14"/>
  <c r="E165" i="14"/>
  <c r="B161" i="14"/>
  <c r="D85" i="14"/>
  <c r="C166" i="14"/>
  <c r="C84" i="14"/>
  <c r="D79" i="14"/>
  <c r="D84" i="14"/>
  <c r="E163" i="14"/>
  <c r="E166" i="14"/>
  <c r="D86" i="14"/>
  <c r="F164" i="14"/>
  <c r="D83" i="14"/>
  <c r="F78" i="14"/>
  <c r="E162" i="14"/>
  <c r="C30" i="14"/>
  <c r="G6" i="13"/>
  <c r="E6" i="13"/>
  <c r="D6" i="13"/>
  <c r="C6" i="13"/>
  <c r="G49" i="13" l="1"/>
  <c r="G113" i="13"/>
  <c r="G112" i="13"/>
  <c r="G108" i="13"/>
  <c r="G98" i="13"/>
  <c r="G61" i="13"/>
  <c r="G43" i="13"/>
  <c r="G30" i="13"/>
  <c r="B10" i="13"/>
  <c r="G9" i="13" l="1"/>
  <c r="E9" i="13"/>
  <c r="D9" i="13"/>
  <c r="C9" i="13"/>
  <c r="G10" i="13" l="1"/>
  <c r="G7" i="13"/>
  <c r="E7" i="13"/>
  <c r="D7" i="13"/>
  <c r="C7" i="13"/>
  <c r="C8" i="13"/>
  <c r="G98" i="12" l="1"/>
  <c r="G18" i="12"/>
  <c r="D183" i="13" l="1"/>
  <c r="C183" i="13"/>
  <c r="D182" i="13"/>
  <c r="C182" i="13"/>
  <c r="D181" i="13"/>
  <c r="C181" i="13"/>
  <c r="D180" i="13"/>
  <c r="C180" i="13"/>
  <c r="D179" i="13"/>
  <c r="C179" i="13"/>
  <c r="B179" i="13"/>
  <c r="D178" i="13"/>
  <c r="C178" i="13"/>
  <c r="B178" i="13"/>
  <c r="D177" i="13"/>
  <c r="C177" i="13"/>
  <c r="B177" i="13"/>
  <c r="D176" i="13"/>
  <c r="C176" i="13"/>
  <c r="B176" i="13"/>
  <c r="B174" i="13"/>
  <c r="B173" i="13"/>
  <c r="C170" i="13"/>
  <c r="B170" i="13"/>
  <c r="D169" i="13"/>
  <c r="C169" i="13"/>
  <c r="B169" i="13"/>
  <c r="D168" i="13"/>
  <c r="C168" i="13"/>
  <c r="B168" i="13"/>
  <c r="F167" i="13"/>
  <c r="E167" i="13"/>
  <c r="D167" i="13"/>
  <c r="C167" i="13"/>
  <c r="B156" i="13"/>
  <c r="D155" i="13"/>
  <c r="C155" i="13"/>
  <c r="B155" i="13"/>
  <c r="D154" i="13"/>
  <c r="C154" i="13"/>
  <c r="B154" i="13"/>
  <c r="D153" i="13"/>
  <c r="C153" i="13"/>
  <c r="B153" i="13"/>
  <c r="D152" i="13"/>
  <c r="C152" i="13"/>
  <c r="B152" i="13"/>
  <c r="D151" i="13"/>
  <c r="C151" i="13"/>
  <c r="D150" i="13"/>
  <c r="C150" i="13"/>
  <c r="D149" i="13"/>
  <c r="C149" i="13"/>
  <c r="D148" i="13"/>
  <c r="C148" i="13"/>
  <c r="D147" i="13"/>
  <c r="C147" i="13"/>
  <c r="D146" i="13"/>
  <c r="C146" i="13"/>
  <c r="D145" i="13"/>
  <c r="C145" i="13"/>
  <c r="D144" i="13"/>
  <c r="C144" i="13"/>
  <c r="B144" i="13"/>
  <c r="D143" i="13"/>
  <c r="C143" i="13"/>
  <c r="B143" i="13"/>
  <c r="D142" i="13"/>
  <c r="C142" i="13"/>
  <c r="C141" i="13"/>
  <c r="B141" i="13"/>
  <c r="D140" i="13"/>
  <c r="C140" i="13"/>
  <c r="D139" i="13"/>
  <c r="C139" i="13"/>
  <c r="D138" i="13"/>
  <c r="C138" i="13"/>
  <c r="D137" i="13"/>
  <c r="C137" i="13"/>
  <c r="B137" i="13"/>
  <c r="D136" i="13"/>
  <c r="C136" i="13"/>
  <c r="B136" i="13"/>
  <c r="D135" i="13"/>
  <c r="C135" i="13"/>
  <c r="B135" i="13"/>
  <c r="D134" i="13"/>
  <c r="C134" i="13"/>
  <c r="D133" i="13"/>
  <c r="C133" i="13"/>
  <c r="D132" i="13"/>
  <c r="C132" i="13"/>
  <c r="B132" i="13"/>
  <c r="D131" i="13"/>
  <c r="C131" i="13"/>
  <c r="B131" i="13"/>
  <c r="D130" i="13"/>
  <c r="C130" i="13"/>
  <c r="C129" i="13"/>
  <c r="C128" i="13"/>
  <c r="D127" i="13"/>
  <c r="C127" i="13"/>
  <c r="B127" i="13"/>
  <c r="D126" i="13"/>
  <c r="C126" i="13"/>
  <c r="B126" i="13"/>
  <c r="C123" i="13"/>
  <c r="B123" i="13"/>
  <c r="D122" i="13"/>
  <c r="C122" i="13"/>
  <c r="D121" i="13"/>
  <c r="C121" i="13"/>
  <c r="D120" i="13"/>
  <c r="C120" i="13"/>
  <c r="B120" i="13"/>
  <c r="D119" i="13"/>
  <c r="C119" i="13"/>
  <c r="B119" i="13"/>
  <c r="D118" i="13"/>
  <c r="C118" i="13"/>
  <c r="C116" i="13"/>
  <c r="D115" i="13"/>
  <c r="C115" i="13"/>
  <c r="B115" i="13"/>
  <c r="D114" i="13"/>
  <c r="C114" i="13"/>
  <c r="B114" i="13"/>
  <c r="C111" i="13"/>
  <c r="D110" i="13"/>
  <c r="C110" i="13"/>
  <c r="B110" i="13"/>
  <c r="D109" i="13"/>
  <c r="C109" i="13"/>
  <c r="B109" i="13"/>
  <c r="D108" i="13"/>
  <c r="C108" i="13"/>
  <c r="D107" i="13"/>
  <c r="C107" i="13"/>
  <c r="D106" i="13"/>
  <c r="C106" i="13"/>
  <c r="B106" i="13"/>
  <c r="D105" i="13"/>
  <c r="C105" i="13"/>
  <c r="B105" i="13"/>
  <c r="D104" i="13"/>
  <c r="C104" i="13"/>
  <c r="D103" i="13"/>
  <c r="C103" i="13"/>
  <c r="C102" i="13"/>
  <c r="C101" i="13"/>
  <c r="D100" i="13"/>
  <c r="C100" i="13"/>
  <c r="B100" i="13"/>
  <c r="C99" i="13"/>
  <c r="C98" i="13"/>
  <c r="C97" i="13"/>
  <c r="B97" i="13"/>
  <c r="D96" i="13"/>
  <c r="C96" i="13"/>
  <c r="B96" i="13"/>
  <c r="D95" i="13"/>
  <c r="C95" i="13"/>
  <c r="B95" i="13"/>
  <c r="G93" i="13"/>
  <c r="B92" i="13"/>
  <c r="C92" i="13" s="1"/>
  <c r="D92" i="13" s="1"/>
  <c r="D90" i="13"/>
  <c r="C90" i="13"/>
  <c r="B90" i="13"/>
  <c r="F87" i="13"/>
  <c r="E87" i="13"/>
  <c r="D87" i="13"/>
  <c r="C87" i="13"/>
  <c r="B76" i="13"/>
  <c r="D75" i="13"/>
  <c r="D74" i="13"/>
  <c r="C74" i="13"/>
  <c r="B74" i="13"/>
  <c r="D73" i="13"/>
  <c r="C73" i="13"/>
  <c r="B73" i="13"/>
  <c r="D72" i="13"/>
  <c r="C72" i="13"/>
  <c r="B72" i="13"/>
  <c r="D71" i="13"/>
  <c r="C71" i="13"/>
  <c r="D70" i="13"/>
  <c r="C70" i="13"/>
  <c r="D69" i="13"/>
  <c r="C69" i="13"/>
  <c r="D68" i="13"/>
  <c r="C68" i="13"/>
  <c r="D67" i="13"/>
  <c r="C67" i="13"/>
  <c r="D66" i="13"/>
  <c r="C66" i="13"/>
  <c r="D65" i="13"/>
  <c r="C65" i="13"/>
  <c r="D64" i="13"/>
  <c r="C64" i="13"/>
  <c r="B64" i="13"/>
  <c r="D63" i="13"/>
  <c r="C63" i="13"/>
  <c r="B63" i="13"/>
  <c r="D62" i="13"/>
  <c r="C62" i="13"/>
  <c r="C61" i="13"/>
  <c r="B61" i="13"/>
  <c r="D60" i="13"/>
  <c r="C60" i="13"/>
  <c r="D59" i="13"/>
  <c r="C59" i="13"/>
  <c r="D58" i="13"/>
  <c r="C58" i="13"/>
  <c r="D57" i="13"/>
  <c r="C57" i="13"/>
  <c r="B57" i="13"/>
  <c r="D56" i="13"/>
  <c r="C56" i="13"/>
  <c r="B56" i="13"/>
  <c r="D55" i="13"/>
  <c r="C55" i="13"/>
  <c r="B55" i="13"/>
  <c r="D54" i="13"/>
  <c r="C54" i="13"/>
  <c r="D53" i="13"/>
  <c r="C53" i="13"/>
  <c r="D52" i="13"/>
  <c r="C52" i="13"/>
  <c r="B52" i="13"/>
  <c r="D51" i="13"/>
  <c r="C51" i="13"/>
  <c r="B51" i="13"/>
  <c r="D50" i="13"/>
  <c r="C50" i="13"/>
  <c r="C49" i="13"/>
  <c r="C48" i="13"/>
  <c r="D47" i="13"/>
  <c r="C47" i="13"/>
  <c r="B47" i="13"/>
  <c r="D46" i="13"/>
  <c r="C46" i="13"/>
  <c r="B46" i="13"/>
  <c r="C43" i="13"/>
  <c r="B43" i="13"/>
  <c r="D42" i="13"/>
  <c r="C42" i="13"/>
  <c r="D41" i="13"/>
  <c r="C41" i="13"/>
  <c r="D40" i="13"/>
  <c r="C40" i="13"/>
  <c r="B40" i="13"/>
  <c r="D39" i="13"/>
  <c r="C39" i="13"/>
  <c r="B39" i="13"/>
  <c r="D38" i="13"/>
  <c r="C38" i="13"/>
  <c r="C35" i="13"/>
  <c r="C34" i="13"/>
  <c r="D33" i="13"/>
  <c r="C33" i="13"/>
  <c r="B33" i="13"/>
  <c r="D32" i="13"/>
  <c r="C32" i="13"/>
  <c r="B32" i="13"/>
  <c r="C28" i="13"/>
  <c r="C27" i="13"/>
  <c r="D26" i="13"/>
  <c r="C26" i="13"/>
  <c r="B26" i="13"/>
  <c r="D25" i="13"/>
  <c r="C25" i="13"/>
  <c r="B25" i="13"/>
  <c r="D24" i="13"/>
  <c r="C24" i="13"/>
  <c r="D23" i="13"/>
  <c r="C23" i="13"/>
  <c r="C22" i="13"/>
  <c r="C21" i="13"/>
  <c r="D20" i="13"/>
  <c r="C20" i="13"/>
  <c r="B20" i="13"/>
  <c r="C19" i="13"/>
  <c r="C18" i="13"/>
  <c r="G13" i="13"/>
  <c r="B12" i="13"/>
  <c r="C12" i="13" s="1"/>
  <c r="D12" i="13" s="1"/>
  <c r="B181" i="13"/>
  <c r="G8" i="13"/>
  <c r="D8" i="13"/>
  <c r="E8" i="13"/>
  <c r="D10" i="13"/>
  <c r="D43" i="13" s="1"/>
  <c r="C10" i="13"/>
  <c r="G5" i="13"/>
  <c r="E5" i="13"/>
  <c r="D5" i="13"/>
  <c r="C5" i="13"/>
  <c r="C44" i="13" l="1"/>
  <c r="D30" i="13"/>
  <c r="G109" i="13"/>
  <c r="G26" i="13"/>
  <c r="G35" i="13"/>
  <c r="G51" i="13"/>
  <c r="G47" i="13"/>
  <c r="G19" i="13"/>
  <c r="D19" i="13" s="1"/>
  <c r="G27" i="13"/>
  <c r="G36" i="13"/>
  <c r="D36" i="13" s="1"/>
  <c r="G44" i="13"/>
  <c r="G52" i="13"/>
  <c r="G39" i="13"/>
  <c r="G20" i="13"/>
  <c r="G28" i="13"/>
  <c r="D28" i="13" s="1"/>
  <c r="G37" i="13"/>
  <c r="D37" i="13" s="1"/>
  <c r="G45" i="13"/>
  <c r="G31" i="13"/>
  <c r="D31" i="13" s="1"/>
  <c r="G21" i="13"/>
  <c r="G29" i="13"/>
  <c r="G38" i="13"/>
  <c r="G46" i="13"/>
  <c r="G33" i="13"/>
  <c r="G22" i="13"/>
  <c r="D22" i="13" s="1"/>
  <c r="D49" i="13"/>
  <c r="G23" i="13"/>
  <c r="G32" i="13"/>
  <c r="G40" i="13"/>
  <c r="G48" i="13"/>
  <c r="G24" i="13"/>
  <c r="G41" i="13"/>
  <c r="G25" i="13"/>
  <c r="G34" i="13"/>
  <c r="D34" i="13" s="1"/>
  <c r="G42" i="13"/>
  <c r="G50" i="13"/>
  <c r="E10" i="13"/>
  <c r="E158" i="13" s="1"/>
  <c r="G70" i="13"/>
  <c r="G68" i="13"/>
  <c r="G66" i="13"/>
  <c r="G64" i="13"/>
  <c r="G62" i="13"/>
  <c r="G60" i="13"/>
  <c r="G58" i="13"/>
  <c r="G56" i="13"/>
  <c r="G54" i="13"/>
  <c r="D44" i="13"/>
  <c r="G18" i="13"/>
  <c r="D18" i="13" s="1"/>
  <c r="G69" i="13"/>
  <c r="G59" i="13"/>
  <c r="D21" i="13"/>
  <c r="G151" i="13"/>
  <c r="G149" i="13"/>
  <c r="G147" i="13"/>
  <c r="G145" i="13"/>
  <c r="G143" i="13"/>
  <c r="G141" i="13"/>
  <c r="D141" i="13" s="1"/>
  <c r="G139" i="13"/>
  <c r="G137" i="13"/>
  <c r="G135" i="13"/>
  <c r="G133" i="13"/>
  <c r="G131" i="13"/>
  <c r="G129" i="13"/>
  <c r="D129" i="13" s="1"/>
  <c r="G127" i="13"/>
  <c r="G125" i="13"/>
  <c r="D125" i="13" s="1"/>
  <c r="G123" i="13"/>
  <c r="D123" i="13" s="1"/>
  <c r="G121" i="13"/>
  <c r="G119" i="13"/>
  <c r="G117" i="13"/>
  <c r="D117" i="13" s="1"/>
  <c r="G115" i="13"/>
  <c r="D113" i="13"/>
  <c r="G111" i="13"/>
  <c r="D111" i="13" s="1"/>
  <c r="G107" i="13"/>
  <c r="G105" i="13"/>
  <c r="G103" i="13"/>
  <c r="G101" i="13"/>
  <c r="G99" i="13"/>
  <c r="D99" i="13" s="1"/>
  <c r="G57" i="13"/>
  <c r="G71" i="13"/>
  <c r="G67" i="13"/>
  <c r="G150" i="13"/>
  <c r="G148" i="13"/>
  <c r="G146" i="13"/>
  <c r="G144" i="13"/>
  <c r="G142" i="13"/>
  <c r="G140" i="13"/>
  <c r="G138" i="13"/>
  <c r="G136" i="13"/>
  <c r="G134" i="13"/>
  <c r="G132" i="13"/>
  <c r="G130" i="13"/>
  <c r="G128" i="13"/>
  <c r="D128" i="13" s="1"/>
  <c r="G126" i="13"/>
  <c r="G124" i="13"/>
  <c r="G122" i="13"/>
  <c r="G120" i="13"/>
  <c r="G118" i="13"/>
  <c r="G116" i="13"/>
  <c r="D116" i="13" s="1"/>
  <c r="G114" i="13"/>
  <c r="D112" i="13"/>
  <c r="G110" i="13"/>
  <c r="G106" i="13"/>
  <c r="G104" i="13"/>
  <c r="G102" i="13"/>
  <c r="D102" i="13" s="1"/>
  <c r="G100" i="13"/>
  <c r="D98" i="13"/>
  <c r="G63" i="13"/>
  <c r="G55" i="13"/>
  <c r="D61" i="13"/>
  <c r="G65" i="13"/>
  <c r="G53" i="13"/>
  <c r="C36" i="13"/>
  <c r="C30" i="13"/>
  <c r="C113" i="13"/>
  <c r="C45" i="13"/>
  <c r="C31" i="13"/>
  <c r="C124" i="13"/>
  <c r="E166" i="13"/>
  <c r="F161" i="13"/>
  <c r="C160" i="13"/>
  <c r="F82" i="13"/>
  <c r="C81" i="13"/>
  <c r="B78" i="13"/>
  <c r="B82" i="13"/>
  <c r="E161" i="13"/>
  <c r="B160" i="13"/>
  <c r="D158" i="13"/>
  <c r="F85" i="13"/>
  <c r="C84" i="13"/>
  <c r="D79" i="13"/>
  <c r="F86" i="13"/>
  <c r="C166" i="13"/>
  <c r="E164" i="13"/>
  <c r="B163" i="13"/>
  <c r="D161" i="13"/>
  <c r="E85" i="13"/>
  <c r="B84" i="13"/>
  <c r="D82" i="13"/>
  <c r="F80" i="13"/>
  <c r="C79" i="13"/>
  <c r="E83" i="13"/>
  <c r="F162" i="13"/>
  <c r="C161" i="13"/>
  <c r="E159" i="13"/>
  <c r="B158" i="13"/>
  <c r="D85" i="13"/>
  <c r="F83" i="13"/>
  <c r="B79" i="13"/>
  <c r="F165" i="13"/>
  <c r="C164" i="13"/>
  <c r="E162" i="13"/>
  <c r="B161" i="13"/>
  <c r="D159" i="13"/>
  <c r="D162" i="13"/>
  <c r="F160" i="13"/>
  <c r="C159" i="13"/>
  <c r="E86" i="13"/>
  <c r="B85" i="13"/>
  <c r="D83" i="13"/>
  <c r="E78" i="13"/>
  <c r="D80" i="13"/>
  <c r="D165" i="13"/>
  <c r="F163" i="13"/>
  <c r="C162" i="13"/>
  <c r="E160" i="13"/>
  <c r="B159" i="13"/>
  <c r="D86" i="13"/>
  <c r="F84" i="13"/>
  <c r="C83" i="13"/>
  <c r="E81" i="13"/>
  <c r="B80" i="13"/>
  <c r="D78" i="13"/>
  <c r="F166" i="13"/>
  <c r="C165" i="13"/>
  <c r="E163" i="13"/>
  <c r="B162" i="13"/>
  <c r="D160" i="13"/>
  <c r="F158" i="13"/>
  <c r="C86" i="13"/>
  <c r="E84" i="13"/>
  <c r="B83" i="13"/>
  <c r="D81" i="13"/>
  <c r="F79" i="13"/>
  <c r="C78" i="13"/>
  <c r="C85" i="13"/>
  <c r="F78" i="13"/>
  <c r="B101" i="13"/>
  <c r="B111" i="13"/>
  <c r="B125" i="13"/>
  <c r="B19" i="13"/>
  <c r="B21" i="13"/>
  <c r="B23" i="13"/>
  <c r="B27" i="13"/>
  <c r="B29" i="13"/>
  <c r="B31" i="13"/>
  <c r="B35" i="13"/>
  <c r="B37" i="13"/>
  <c r="B41" i="13"/>
  <c r="B45" i="13"/>
  <c r="B49" i="13"/>
  <c r="B53" i="13"/>
  <c r="B59" i="13"/>
  <c r="B65" i="13"/>
  <c r="B67" i="13"/>
  <c r="B69" i="13"/>
  <c r="B71" i="13"/>
  <c r="D124" i="13"/>
  <c r="D29" i="13"/>
  <c r="D35" i="13"/>
  <c r="D45" i="13"/>
  <c r="B182" i="13"/>
  <c r="B139" i="13"/>
  <c r="B145" i="13"/>
  <c r="B147" i="13"/>
  <c r="B149" i="13"/>
  <c r="B151" i="13"/>
  <c r="B103" i="13"/>
  <c r="B113" i="13"/>
  <c r="B117" i="13"/>
  <c r="B121" i="13"/>
  <c r="B133" i="13"/>
  <c r="B22" i="13"/>
  <c r="B24" i="13"/>
  <c r="B28" i="13"/>
  <c r="B30" i="13"/>
  <c r="B34" i="13"/>
  <c r="B36" i="13"/>
  <c r="B38" i="13"/>
  <c r="B42" i="13"/>
  <c r="B44" i="13"/>
  <c r="B48" i="13"/>
  <c r="B50" i="13"/>
  <c r="B54" i="13"/>
  <c r="B58" i="13"/>
  <c r="B60" i="13"/>
  <c r="B62" i="13"/>
  <c r="B66" i="13"/>
  <c r="B68" i="13"/>
  <c r="B70" i="13"/>
  <c r="B180" i="13"/>
  <c r="D101" i="13"/>
  <c r="B183" i="13"/>
  <c r="B99" i="13"/>
  <c r="B107" i="13"/>
  <c r="B129" i="13"/>
  <c r="B98" i="13"/>
  <c r="B102" i="13"/>
  <c r="B104" i="13"/>
  <c r="B108" i="13"/>
  <c r="B112" i="13"/>
  <c r="B116" i="13"/>
  <c r="B118" i="13"/>
  <c r="B122" i="13"/>
  <c r="B124" i="13"/>
  <c r="B128" i="13"/>
  <c r="B130" i="13"/>
  <c r="B134" i="13"/>
  <c r="B138" i="13"/>
  <c r="B140" i="13"/>
  <c r="B142" i="13"/>
  <c r="B146" i="13"/>
  <c r="B148" i="13"/>
  <c r="B150" i="13"/>
  <c r="B175" i="13"/>
  <c r="B18" i="11"/>
  <c r="C37" i="13" l="1"/>
  <c r="C117" i="13"/>
  <c r="C112" i="13"/>
  <c r="C125" i="13"/>
  <c r="C29" i="13"/>
  <c r="E79" i="13"/>
  <c r="D163" i="13"/>
  <c r="B165" i="13"/>
  <c r="C163" i="13"/>
  <c r="D84" i="13"/>
  <c r="C80" i="13"/>
  <c r="B164" i="13"/>
  <c r="E80" i="13"/>
  <c r="D164" i="13"/>
  <c r="C158" i="13"/>
  <c r="B81" i="13"/>
  <c r="F164" i="13"/>
  <c r="B86" i="13"/>
  <c r="F81" i="13"/>
  <c r="E165" i="13"/>
  <c r="C82" i="13"/>
  <c r="B166" i="13"/>
  <c r="F159" i="13"/>
  <c r="E82" i="13"/>
  <c r="D166" i="13"/>
  <c r="D18" i="12"/>
  <c r="D10" i="12"/>
  <c r="D28" i="12"/>
  <c r="G10" i="12"/>
  <c r="B11" i="10" l="1"/>
  <c r="C5" i="12" l="1"/>
  <c r="D5" i="12"/>
  <c r="E5" i="12"/>
  <c r="G5" i="12"/>
  <c r="D183" i="12"/>
  <c r="C183" i="12"/>
  <c r="D182" i="12"/>
  <c r="C182" i="12"/>
  <c r="D181" i="12"/>
  <c r="C181" i="12"/>
  <c r="D180" i="12"/>
  <c r="C180" i="12"/>
  <c r="D179" i="12"/>
  <c r="C179" i="12"/>
  <c r="B179" i="12"/>
  <c r="D178" i="12"/>
  <c r="C178" i="12"/>
  <c r="B178" i="12"/>
  <c r="D177" i="12"/>
  <c r="C177" i="12"/>
  <c r="B177" i="12"/>
  <c r="D176" i="12"/>
  <c r="C176" i="12"/>
  <c r="B176" i="12"/>
  <c r="B174" i="12"/>
  <c r="B173" i="12"/>
  <c r="C170" i="12"/>
  <c r="B170" i="12"/>
  <c r="D169" i="12"/>
  <c r="C169" i="12"/>
  <c r="B169" i="12"/>
  <c r="D168" i="12"/>
  <c r="C168" i="12"/>
  <c r="B168" i="12"/>
  <c r="F167" i="12"/>
  <c r="E167" i="12"/>
  <c r="D167" i="12"/>
  <c r="C167" i="12"/>
  <c r="B156" i="12"/>
  <c r="C155" i="12"/>
  <c r="B155" i="12"/>
  <c r="D154" i="12"/>
  <c r="C154" i="12"/>
  <c r="B154" i="12"/>
  <c r="D153" i="12"/>
  <c r="C153" i="12"/>
  <c r="B153" i="12"/>
  <c r="D152" i="12"/>
  <c r="C152" i="12"/>
  <c r="B152" i="12"/>
  <c r="D151" i="12"/>
  <c r="C151" i="12"/>
  <c r="D150" i="12"/>
  <c r="C150" i="12"/>
  <c r="D149" i="12"/>
  <c r="C149" i="12"/>
  <c r="D148" i="12"/>
  <c r="C148" i="12"/>
  <c r="D147" i="12"/>
  <c r="C147" i="12"/>
  <c r="D146" i="12"/>
  <c r="C146" i="12"/>
  <c r="D145" i="12"/>
  <c r="C145" i="12"/>
  <c r="D144" i="12"/>
  <c r="C144" i="12"/>
  <c r="B144" i="12"/>
  <c r="D143" i="12"/>
  <c r="C143" i="12"/>
  <c r="B143" i="12"/>
  <c r="D142" i="12"/>
  <c r="C142" i="12"/>
  <c r="C141" i="12"/>
  <c r="B141" i="12"/>
  <c r="D140" i="12"/>
  <c r="C140" i="12"/>
  <c r="D139" i="12"/>
  <c r="C139" i="12"/>
  <c r="D138" i="12"/>
  <c r="C138" i="12"/>
  <c r="D137" i="12"/>
  <c r="C137" i="12"/>
  <c r="B137" i="12"/>
  <c r="D136" i="12"/>
  <c r="C136" i="12"/>
  <c r="B136" i="12"/>
  <c r="D135" i="12"/>
  <c r="C135" i="12"/>
  <c r="B135" i="12"/>
  <c r="D134" i="12"/>
  <c r="C134" i="12"/>
  <c r="D133" i="12"/>
  <c r="C133" i="12"/>
  <c r="D132" i="12"/>
  <c r="C132" i="12"/>
  <c r="B132" i="12"/>
  <c r="D131" i="12"/>
  <c r="C131" i="12"/>
  <c r="B131" i="12"/>
  <c r="D130" i="12"/>
  <c r="C130" i="12"/>
  <c r="C129" i="12"/>
  <c r="C128" i="12"/>
  <c r="D127" i="12"/>
  <c r="C127" i="12"/>
  <c r="B127" i="12"/>
  <c r="D126" i="12"/>
  <c r="C126" i="12"/>
  <c r="B126" i="12"/>
  <c r="C123" i="12"/>
  <c r="B123" i="12"/>
  <c r="D122" i="12"/>
  <c r="C122" i="12"/>
  <c r="D121" i="12"/>
  <c r="C121" i="12"/>
  <c r="D120" i="12"/>
  <c r="C120" i="12"/>
  <c r="B120" i="12"/>
  <c r="D119" i="12"/>
  <c r="C119" i="12"/>
  <c r="B119" i="12"/>
  <c r="D118" i="12"/>
  <c r="C118" i="12"/>
  <c r="C116" i="12"/>
  <c r="D115" i="12"/>
  <c r="C115" i="12"/>
  <c r="B115" i="12"/>
  <c r="D114" i="12"/>
  <c r="C114" i="12"/>
  <c r="B114" i="12"/>
  <c r="C111" i="12"/>
  <c r="D110" i="12"/>
  <c r="C110" i="12"/>
  <c r="B110" i="12"/>
  <c r="D109" i="12"/>
  <c r="C109" i="12"/>
  <c r="B109" i="12"/>
  <c r="D108" i="12"/>
  <c r="C108" i="12"/>
  <c r="D107" i="12"/>
  <c r="C107" i="12"/>
  <c r="D106" i="12"/>
  <c r="C106" i="12"/>
  <c r="B106" i="12"/>
  <c r="D105" i="12"/>
  <c r="C105" i="12"/>
  <c r="B105" i="12"/>
  <c r="D104" i="12"/>
  <c r="C104" i="12"/>
  <c r="D103" i="12"/>
  <c r="C103" i="12"/>
  <c r="C102" i="12"/>
  <c r="C101" i="12"/>
  <c r="D100" i="12"/>
  <c r="C100" i="12"/>
  <c r="B100" i="12"/>
  <c r="C99" i="12"/>
  <c r="C98" i="12"/>
  <c r="G93" i="12"/>
  <c r="B92" i="12"/>
  <c r="C92" i="12" s="1"/>
  <c r="D92" i="12" s="1"/>
  <c r="D90" i="12"/>
  <c r="C90" i="12"/>
  <c r="B90" i="12"/>
  <c r="F87" i="12"/>
  <c r="E87" i="12"/>
  <c r="D87" i="12"/>
  <c r="C87" i="12"/>
  <c r="B76" i="12"/>
  <c r="D75" i="12"/>
  <c r="D74" i="12"/>
  <c r="C74" i="12"/>
  <c r="B74" i="12"/>
  <c r="D73" i="12"/>
  <c r="C73" i="12"/>
  <c r="B73" i="12"/>
  <c r="D72" i="12"/>
  <c r="C72" i="12"/>
  <c r="B72" i="12"/>
  <c r="D71" i="12"/>
  <c r="C71" i="12"/>
  <c r="D70" i="12"/>
  <c r="C70" i="12"/>
  <c r="D69" i="12"/>
  <c r="C69" i="12"/>
  <c r="D68" i="12"/>
  <c r="C68" i="12"/>
  <c r="D67" i="12"/>
  <c r="C67" i="12"/>
  <c r="D66" i="12"/>
  <c r="C66" i="12"/>
  <c r="D65" i="12"/>
  <c r="C65" i="12"/>
  <c r="D64" i="12"/>
  <c r="C64" i="12"/>
  <c r="B64" i="12"/>
  <c r="D63" i="12"/>
  <c r="C63" i="12"/>
  <c r="B63" i="12"/>
  <c r="D62" i="12"/>
  <c r="C62" i="12"/>
  <c r="C61" i="12"/>
  <c r="B61" i="12"/>
  <c r="D60" i="12"/>
  <c r="C60" i="12"/>
  <c r="D59" i="12"/>
  <c r="C59" i="12"/>
  <c r="D58" i="12"/>
  <c r="C58" i="12"/>
  <c r="D57" i="12"/>
  <c r="C57" i="12"/>
  <c r="B57" i="12"/>
  <c r="D56" i="12"/>
  <c r="C56" i="12"/>
  <c r="B56" i="12"/>
  <c r="D55" i="12"/>
  <c r="C55" i="12"/>
  <c r="B55" i="12"/>
  <c r="D54" i="12"/>
  <c r="C54" i="12"/>
  <c r="D53" i="12"/>
  <c r="C53" i="12"/>
  <c r="D52" i="12"/>
  <c r="C52" i="12"/>
  <c r="B52" i="12"/>
  <c r="D51" i="12"/>
  <c r="C51" i="12"/>
  <c r="B51" i="12"/>
  <c r="D50" i="12"/>
  <c r="C50" i="12"/>
  <c r="C49" i="12"/>
  <c r="C48" i="12"/>
  <c r="D47" i="12"/>
  <c r="C47" i="12"/>
  <c r="B47" i="12"/>
  <c r="D46" i="12"/>
  <c r="C46" i="12"/>
  <c r="B46" i="12"/>
  <c r="C43" i="12"/>
  <c r="B43" i="12"/>
  <c r="D42" i="12"/>
  <c r="C42" i="12"/>
  <c r="D41" i="12"/>
  <c r="C41" i="12"/>
  <c r="D40" i="12"/>
  <c r="C40" i="12"/>
  <c r="B40" i="12"/>
  <c r="D39" i="12"/>
  <c r="C39" i="12"/>
  <c r="B39" i="12"/>
  <c r="D38" i="12"/>
  <c r="C38" i="12"/>
  <c r="C35" i="12"/>
  <c r="C34" i="12"/>
  <c r="D33" i="12"/>
  <c r="C33" i="12"/>
  <c r="B33" i="12"/>
  <c r="D32" i="12"/>
  <c r="C32" i="12"/>
  <c r="B32" i="12"/>
  <c r="C28" i="12"/>
  <c r="C27" i="12"/>
  <c r="D26" i="12"/>
  <c r="C26" i="12"/>
  <c r="B26" i="12"/>
  <c r="D25" i="12"/>
  <c r="C25" i="12"/>
  <c r="B25" i="12"/>
  <c r="D24" i="12"/>
  <c r="C24" i="12"/>
  <c r="D23" i="12"/>
  <c r="C23" i="12"/>
  <c r="C22" i="12"/>
  <c r="C21" i="12"/>
  <c r="D20" i="12"/>
  <c r="C20" i="12"/>
  <c r="B20" i="12"/>
  <c r="C19" i="12"/>
  <c r="C18" i="12"/>
  <c r="G13" i="12"/>
  <c r="B12" i="12"/>
  <c r="C12" i="12" s="1"/>
  <c r="D12" i="12" s="1"/>
  <c r="B10" i="12"/>
  <c r="G9" i="12"/>
  <c r="D9" i="12"/>
  <c r="C9" i="12"/>
  <c r="E9" i="12" s="1"/>
  <c r="G8" i="12"/>
  <c r="D8" i="12"/>
  <c r="C8" i="12"/>
  <c r="E8" i="12" s="1"/>
  <c r="G7" i="12"/>
  <c r="D7" i="12"/>
  <c r="C7" i="12"/>
  <c r="E7" i="12" s="1"/>
  <c r="G6" i="12"/>
  <c r="E6" i="12"/>
  <c r="D6" i="12"/>
  <c r="C6" i="12"/>
  <c r="C10" i="12" l="1"/>
  <c r="C125" i="12" s="1"/>
  <c r="G49" i="12"/>
  <c r="G60" i="12"/>
  <c r="G48" i="12"/>
  <c r="G46" i="12"/>
  <c r="G43" i="12"/>
  <c r="G35" i="12"/>
  <c r="G33" i="12"/>
  <c r="G31" i="12"/>
  <c r="G22" i="12"/>
  <c r="G20" i="12"/>
  <c r="G63" i="12"/>
  <c r="G58" i="12"/>
  <c r="G44" i="12"/>
  <c r="G36" i="12"/>
  <c r="D36" i="12" s="1"/>
  <c r="G28" i="12"/>
  <c r="G26" i="12"/>
  <c r="G24" i="12"/>
  <c r="C124" i="12"/>
  <c r="E10" i="12"/>
  <c r="B183" i="12"/>
  <c r="B181" i="12"/>
  <c r="B175" i="12"/>
  <c r="B151" i="12"/>
  <c r="B150" i="12"/>
  <c r="B149" i="12"/>
  <c r="B148" i="12"/>
  <c r="B147" i="12"/>
  <c r="B146" i="12"/>
  <c r="B145" i="12"/>
  <c r="B142" i="12"/>
  <c r="B140" i="12"/>
  <c r="B139" i="12"/>
  <c r="B138" i="12"/>
  <c r="B134" i="12"/>
  <c r="B133" i="12"/>
  <c r="B130" i="12"/>
  <c r="B129" i="12"/>
  <c r="B128" i="12"/>
  <c r="B125" i="12"/>
  <c r="B124" i="12"/>
  <c r="B122" i="12"/>
  <c r="B121" i="12"/>
  <c r="B118" i="12"/>
  <c r="B117" i="12"/>
  <c r="B116" i="12"/>
  <c r="B113" i="12"/>
  <c r="B112" i="12"/>
  <c r="B111" i="12"/>
  <c r="B108" i="12"/>
  <c r="B107" i="12"/>
  <c r="B104" i="12"/>
  <c r="B103" i="12"/>
  <c r="B102" i="12"/>
  <c r="B101" i="12"/>
  <c r="B99" i="12"/>
  <c r="B98" i="12"/>
  <c r="B182" i="12"/>
  <c r="B71" i="12"/>
  <c r="B70" i="12"/>
  <c r="B69" i="12"/>
  <c r="B68" i="12"/>
  <c r="B67" i="12"/>
  <c r="B66" i="12"/>
  <c r="B65" i="12"/>
  <c r="B62" i="12"/>
  <c r="B60" i="12"/>
  <c r="B59" i="12"/>
  <c r="B58" i="12"/>
  <c r="B54" i="12"/>
  <c r="B53" i="12"/>
  <c r="B50" i="12"/>
  <c r="B49" i="12"/>
  <c r="B48" i="12"/>
  <c r="B45" i="12"/>
  <c r="B44" i="12"/>
  <c r="B42" i="12"/>
  <c r="B41" i="12"/>
  <c r="B38" i="12"/>
  <c r="B37" i="12"/>
  <c r="B36" i="12"/>
  <c r="B35" i="12"/>
  <c r="B34" i="12"/>
  <c r="B31" i="12"/>
  <c r="B30" i="12"/>
  <c r="B29" i="12"/>
  <c r="B28" i="12"/>
  <c r="B27" i="12"/>
  <c r="B24" i="12"/>
  <c r="B23" i="12"/>
  <c r="B22" i="12"/>
  <c r="B21" i="12"/>
  <c r="B19" i="12"/>
  <c r="B18" i="12"/>
  <c r="B180" i="12"/>
  <c r="G151" i="12"/>
  <c r="G147" i="12"/>
  <c r="G141" i="12"/>
  <c r="G137" i="12"/>
  <c r="G135" i="12"/>
  <c r="G132" i="12"/>
  <c r="G130" i="12"/>
  <c r="G120" i="12"/>
  <c r="G118" i="12"/>
  <c r="G103" i="12"/>
  <c r="G146" i="12"/>
  <c r="G143" i="12"/>
  <c r="G140" i="12"/>
  <c r="G133" i="12"/>
  <c r="G128" i="12"/>
  <c r="G126" i="12"/>
  <c r="G124" i="12"/>
  <c r="G121" i="12"/>
  <c r="G116" i="12"/>
  <c r="G114" i="12"/>
  <c r="G112" i="12"/>
  <c r="G110" i="12"/>
  <c r="G108" i="12"/>
  <c r="G105" i="12"/>
  <c r="G102" i="12"/>
  <c r="G100" i="12"/>
  <c r="G70" i="12"/>
  <c r="G68" i="12"/>
  <c r="G66" i="12"/>
  <c r="G23" i="12"/>
  <c r="C36" i="12"/>
  <c r="G39" i="12"/>
  <c r="G42" i="12"/>
  <c r="G50" i="12"/>
  <c r="G52" i="12"/>
  <c r="G55" i="12"/>
  <c r="G57" i="12"/>
  <c r="G61" i="12"/>
  <c r="G6" i="11"/>
  <c r="E6" i="11"/>
  <c r="D6" i="11"/>
  <c r="C6" i="11"/>
  <c r="D22" i="12" l="1"/>
  <c r="D61" i="12"/>
  <c r="D98" i="12"/>
  <c r="D102" i="12"/>
  <c r="D112" i="12"/>
  <c r="D116" i="12"/>
  <c r="D124" i="12"/>
  <c r="D128" i="12"/>
  <c r="D141" i="12"/>
  <c r="D44" i="12"/>
  <c r="C44" i="12"/>
  <c r="C30" i="12"/>
  <c r="C113" i="12"/>
  <c r="D49" i="12"/>
  <c r="G65" i="12"/>
  <c r="G59" i="12"/>
  <c r="G56" i="12"/>
  <c r="G54" i="12"/>
  <c r="G51" i="12"/>
  <c r="G40" i="12"/>
  <c r="G38" i="12"/>
  <c r="G150" i="12"/>
  <c r="G67" i="12"/>
  <c r="G69" i="12"/>
  <c r="G71" i="12"/>
  <c r="G99" i="12"/>
  <c r="G101" i="12"/>
  <c r="G104" i="12"/>
  <c r="G106" i="12"/>
  <c r="G109" i="12"/>
  <c r="G111" i="12"/>
  <c r="D111" i="12" s="1"/>
  <c r="G113" i="12"/>
  <c r="D113" i="12" s="1"/>
  <c r="G115" i="12"/>
  <c r="G117" i="12"/>
  <c r="G123" i="12"/>
  <c r="G125" i="12"/>
  <c r="D125" i="12" s="1"/>
  <c r="G127" i="12"/>
  <c r="G129" i="12"/>
  <c r="D129" i="12" s="1"/>
  <c r="G138" i="12"/>
  <c r="G142" i="12"/>
  <c r="G144" i="12"/>
  <c r="G148" i="12"/>
  <c r="G107" i="12"/>
  <c r="G119" i="12"/>
  <c r="G122" i="12"/>
  <c r="G131" i="12"/>
  <c r="G134" i="12"/>
  <c r="G136" i="12"/>
  <c r="G139" i="12"/>
  <c r="G145" i="12"/>
  <c r="G149" i="12"/>
  <c r="G25" i="12"/>
  <c r="G27" i="12"/>
  <c r="D27" i="12" s="1"/>
  <c r="G30" i="12"/>
  <c r="D30" i="12" s="1"/>
  <c r="G41" i="12"/>
  <c r="G53" i="12"/>
  <c r="G62" i="12"/>
  <c r="G64" i="12"/>
  <c r="G19" i="12"/>
  <c r="G21" i="12"/>
  <c r="D21" i="12" s="1"/>
  <c r="G29" i="12"/>
  <c r="D29" i="12" s="1"/>
  <c r="G32" i="12"/>
  <c r="G34" i="12"/>
  <c r="D34" i="12" s="1"/>
  <c r="G37" i="12"/>
  <c r="D37" i="12" s="1"/>
  <c r="G45" i="12"/>
  <c r="G47" i="12"/>
  <c r="D48" i="12"/>
  <c r="C45" i="12"/>
  <c r="C37" i="12"/>
  <c r="C31" i="12"/>
  <c r="C29" i="12"/>
  <c r="D99" i="12"/>
  <c r="D101" i="12"/>
  <c r="D117" i="12"/>
  <c r="D123" i="12"/>
  <c r="C112" i="12"/>
  <c r="C117" i="12"/>
  <c r="D19" i="12"/>
  <c r="D31" i="12"/>
  <c r="D35" i="12"/>
  <c r="D43" i="12"/>
  <c r="D45" i="12"/>
  <c r="E166" i="12"/>
  <c r="C166" i="12"/>
  <c r="F165" i="12"/>
  <c r="D165" i="12"/>
  <c r="B165" i="12"/>
  <c r="E164" i="12"/>
  <c r="C164" i="12"/>
  <c r="F163" i="12"/>
  <c r="D163" i="12"/>
  <c r="B163" i="12"/>
  <c r="E162" i="12"/>
  <c r="C162" i="12"/>
  <c r="F161" i="12"/>
  <c r="D161" i="12"/>
  <c r="B161" i="12"/>
  <c r="E160" i="12"/>
  <c r="C160" i="12"/>
  <c r="F159" i="12"/>
  <c r="D159" i="12"/>
  <c r="B159" i="12"/>
  <c r="E158" i="12"/>
  <c r="C158" i="12"/>
  <c r="F86" i="12"/>
  <c r="D86" i="12"/>
  <c r="B86" i="12"/>
  <c r="E85" i="12"/>
  <c r="C85" i="12"/>
  <c r="F84" i="12"/>
  <c r="D84" i="12"/>
  <c r="B84" i="12"/>
  <c r="E83" i="12"/>
  <c r="C83" i="12"/>
  <c r="F166" i="12"/>
  <c r="B166" i="12"/>
  <c r="C165" i="12"/>
  <c r="D164" i="12"/>
  <c r="E163" i="12"/>
  <c r="F162" i="12"/>
  <c r="B162" i="12"/>
  <c r="C161" i="12"/>
  <c r="D160" i="12"/>
  <c r="E159" i="12"/>
  <c r="F158" i="12"/>
  <c r="B158" i="12"/>
  <c r="C86" i="12"/>
  <c r="D85" i="12"/>
  <c r="E84" i="12"/>
  <c r="F83" i="12"/>
  <c r="B83" i="12"/>
  <c r="E82" i="12"/>
  <c r="C82" i="12"/>
  <c r="F81" i="12"/>
  <c r="D81" i="12"/>
  <c r="B81" i="12"/>
  <c r="E80" i="12"/>
  <c r="C80" i="12"/>
  <c r="F79" i="12"/>
  <c r="D79" i="12"/>
  <c r="B79" i="12"/>
  <c r="E78" i="12"/>
  <c r="C78" i="12"/>
  <c r="E86" i="12"/>
  <c r="F85" i="12"/>
  <c r="B85" i="12"/>
  <c r="C84" i="12"/>
  <c r="D83" i="12"/>
  <c r="F82" i="12"/>
  <c r="D82" i="12"/>
  <c r="B82" i="12"/>
  <c r="E81" i="12"/>
  <c r="C81" i="12"/>
  <c r="F80" i="12"/>
  <c r="D80" i="12"/>
  <c r="B80" i="12"/>
  <c r="E79" i="12"/>
  <c r="C79" i="12"/>
  <c r="F78" i="12"/>
  <c r="D78" i="12"/>
  <c r="B78" i="12"/>
  <c r="D166" i="12"/>
  <c r="E165" i="12"/>
  <c r="F164" i="12"/>
  <c r="B164" i="12"/>
  <c r="C163" i="12"/>
  <c r="D162" i="12"/>
  <c r="E161" i="12"/>
  <c r="F160" i="12"/>
  <c r="B160" i="12"/>
  <c r="C159" i="12"/>
  <c r="D158" i="12"/>
  <c r="G5" i="11"/>
  <c r="E5" i="11"/>
  <c r="D5" i="11"/>
  <c r="C5" i="11"/>
  <c r="B10" i="11" l="1"/>
  <c r="B10" i="9" l="1"/>
  <c r="D183" i="11"/>
  <c r="C183" i="11"/>
  <c r="D182" i="11"/>
  <c r="C182" i="11"/>
  <c r="D181" i="11"/>
  <c r="C181" i="11"/>
  <c r="D180" i="11"/>
  <c r="C180" i="11"/>
  <c r="D179" i="11"/>
  <c r="C179" i="11"/>
  <c r="B179" i="11"/>
  <c r="D178" i="11"/>
  <c r="C178" i="11"/>
  <c r="B178" i="11"/>
  <c r="D177" i="11"/>
  <c r="C177" i="11"/>
  <c r="B177" i="11"/>
  <c r="D176" i="11"/>
  <c r="C176" i="11"/>
  <c r="B176" i="11"/>
  <c r="B174" i="11"/>
  <c r="B173" i="11"/>
  <c r="C170" i="11"/>
  <c r="B170" i="11"/>
  <c r="D169" i="11"/>
  <c r="C169" i="11"/>
  <c r="B169" i="11"/>
  <c r="D168" i="11"/>
  <c r="C168" i="11"/>
  <c r="B168" i="11"/>
  <c r="F167" i="11"/>
  <c r="E167" i="11"/>
  <c r="D167" i="11"/>
  <c r="C167" i="11"/>
  <c r="B156" i="11"/>
  <c r="C155" i="11"/>
  <c r="B155" i="11"/>
  <c r="D154" i="11"/>
  <c r="C154" i="11"/>
  <c r="B154" i="11"/>
  <c r="D153" i="11"/>
  <c r="C153" i="11"/>
  <c r="B153" i="11"/>
  <c r="D152" i="11"/>
  <c r="C152" i="11"/>
  <c r="B152" i="11"/>
  <c r="D151" i="11"/>
  <c r="C151" i="11"/>
  <c r="D150" i="11"/>
  <c r="C150" i="11"/>
  <c r="D149" i="11"/>
  <c r="C149" i="11"/>
  <c r="D148" i="11"/>
  <c r="C148" i="11"/>
  <c r="D147" i="11"/>
  <c r="C147" i="11"/>
  <c r="D146" i="11"/>
  <c r="C146" i="11"/>
  <c r="D145" i="11"/>
  <c r="C145" i="11"/>
  <c r="D144" i="11"/>
  <c r="C144" i="11"/>
  <c r="B144" i="11"/>
  <c r="D143" i="11"/>
  <c r="C143" i="11"/>
  <c r="B143" i="11"/>
  <c r="D142" i="11"/>
  <c r="C142" i="11"/>
  <c r="C141" i="11"/>
  <c r="B141" i="11"/>
  <c r="D140" i="11"/>
  <c r="C140" i="11"/>
  <c r="D139" i="11"/>
  <c r="C139" i="11"/>
  <c r="D138" i="11"/>
  <c r="C138" i="11"/>
  <c r="D137" i="11"/>
  <c r="C137" i="11"/>
  <c r="B137" i="11"/>
  <c r="D136" i="11"/>
  <c r="C136" i="11"/>
  <c r="B136" i="11"/>
  <c r="D135" i="11"/>
  <c r="C135" i="11"/>
  <c r="B135" i="11"/>
  <c r="D134" i="11"/>
  <c r="C134" i="11"/>
  <c r="D133" i="11"/>
  <c r="C133" i="11"/>
  <c r="D132" i="11"/>
  <c r="C132" i="11"/>
  <c r="B132" i="11"/>
  <c r="D131" i="11"/>
  <c r="C131" i="11"/>
  <c r="B131" i="11"/>
  <c r="D130" i="11"/>
  <c r="C130" i="11"/>
  <c r="C129" i="11"/>
  <c r="C128" i="11"/>
  <c r="D127" i="11"/>
  <c r="C127" i="11"/>
  <c r="B127" i="11"/>
  <c r="D126" i="11"/>
  <c r="C126" i="11"/>
  <c r="B126" i="11"/>
  <c r="C123" i="11"/>
  <c r="B123" i="11"/>
  <c r="D122" i="11"/>
  <c r="C122" i="11"/>
  <c r="D121" i="11"/>
  <c r="C121" i="11"/>
  <c r="D120" i="11"/>
  <c r="C120" i="11"/>
  <c r="B120" i="11"/>
  <c r="D119" i="11"/>
  <c r="C119" i="11"/>
  <c r="B119" i="11"/>
  <c r="D118" i="11"/>
  <c r="C118" i="11"/>
  <c r="C116" i="11"/>
  <c r="D115" i="11"/>
  <c r="C115" i="11"/>
  <c r="B115" i="11"/>
  <c r="D114" i="11"/>
  <c r="C114" i="11"/>
  <c r="B114" i="11"/>
  <c r="C111" i="11"/>
  <c r="D110" i="11"/>
  <c r="C110" i="11"/>
  <c r="B110" i="11"/>
  <c r="D109" i="11"/>
  <c r="C109" i="11"/>
  <c r="B109" i="11"/>
  <c r="D108" i="11"/>
  <c r="C108" i="11"/>
  <c r="D107" i="11"/>
  <c r="C107" i="11"/>
  <c r="D106" i="11"/>
  <c r="C106" i="11"/>
  <c r="B106" i="11"/>
  <c r="D105" i="11"/>
  <c r="C105" i="11"/>
  <c r="B105" i="11"/>
  <c r="D104" i="11"/>
  <c r="C104" i="11"/>
  <c r="D103" i="11"/>
  <c r="C103" i="11"/>
  <c r="C102" i="11"/>
  <c r="C101" i="11"/>
  <c r="D100" i="11"/>
  <c r="C100" i="11"/>
  <c r="B100" i="11"/>
  <c r="C99" i="11"/>
  <c r="C98" i="11"/>
  <c r="G93" i="11"/>
  <c r="B92" i="11"/>
  <c r="C92" i="11" s="1"/>
  <c r="D92" i="11" s="1"/>
  <c r="D90" i="11"/>
  <c r="C90" i="11"/>
  <c r="B90" i="11"/>
  <c r="F87" i="11"/>
  <c r="E87" i="11"/>
  <c r="D87" i="11"/>
  <c r="C87" i="11"/>
  <c r="B76" i="11"/>
  <c r="D75" i="11"/>
  <c r="D74" i="11"/>
  <c r="C74" i="11"/>
  <c r="B74" i="11"/>
  <c r="D73" i="11"/>
  <c r="C73" i="11"/>
  <c r="B73" i="11"/>
  <c r="D72" i="11"/>
  <c r="C72" i="11"/>
  <c r="B72" i="11"/>
  <c r="D71" i="11"/>
  <c r="C71" i="11"/>
  <c r="D70" i="11"/>
  <c r="C70" i="11"/>
  <c r="D69" i="11"/>
  <c r="C69" i="11"/>
  <c r="D68" i="11"/>
  <c r="C68" i="11"/>
  <c r="D67" i="11"/>
  <c r="C67" i="11"/>
  <c r="D66" i="11"/>
  <c r="C66" i="11"/>
  <c r="D65" i="11"/>
  <c r="C65" i="11"/>
  <c r="D64" i="11"/>
  <c r="C64" i="11"/>
  <c r="B64" i="11"/>
  <c r="D63" i="11"/>
  <c r="C63" i="11"/>
  <c r="B63" i="11"/>
  <c r="D62" i="11"/>
  <c r="C62" i="11"/>
  <c r="C61" i="11"/>
  <c r="B61" i="11"/>
  <c r="D60" i="11"/>
  <c r="C60" i="11"/>
  <c r="D59" i="11"/>
  <c r="C59" i="11"/>
  <c r="D58" i="11"/>
  <c r="C58" i="11"/>
  <c r="D57" i="11"/>
  <c r="C57" i="11"/>
  <c r="B57" i="11"/>
  <c r="D56" i="11"/>
  <c r="C56" i="11"/>
  <c r="B56" i="11"/>
  <c r="D55" i="11"/>
  <c r="C55" i="11"/>
  <c r="B55" i="11"/>
  <c r="D54" i="11"/>
  <c r="C54" i="11"/>
  <c r="D53" i="11"/>
  <c r="C53" i="11"/>
  <c r="D52" i="11"/>
  <c r="C52" i="11"/>
  <c r="B52" i="11"/>
  <c r="D51" i="11"/>
  <c r="C51" i="11"/>
  <c r="B51" i="11"/>
  <c r="D50" i="11"/>
  <c r="C50" i="11"/>
  <c r="C49" i="11"/>
  <c r="C48" i="11"/>
  <c r="D47" i="11"/>
  <c r="C47" i="11"/>
  <c r="B47" i="11"/>
  <c r="D46" i="11"/>
  <c r="C46" i="11"/>
  <c r="B46" i="11"/>
  <c r="C43" i="11"/>
  <c r="B43" i="11"/>
  <c r="D42" i="11"/>
  <c r="C42" i="11"/>
  <c r="D41" i="11"/>
  <c r="C41" i="11"/>
  <c r="D40" i="11"/>
  <c r="C40" i="11"/>
  <c r="B40" i="11"/>
  <c r="D39" i="11"/>
  <c r="C39" i="11"/>
  <c r="B39" i="11"/>
  <c r="D38" i="11"/>
  <c r="C38" i="11"/>
  <c r="C35" i="11"/>
  <c r="C34" i="11"/>
  <c r="D33" i="11"/>
  <c r="C33" i="11"/>
  <c r="B33" i="11"/>
  <c r="D32" i="11"/>
  <c r="C32" i="11"/>
  <c r="B32" i="11"/>
  <c r="C28" i="11"/>
  <c r="C27" i="11"/>
  <c r="D26" i="11"/>
  <c r="C26" i="11"/>
  <c r="B26" i="11"/>
  <c r="D25" i="11"/>
  <c r="C25" i="11"/>
  <c r="B25" i="11"/>
  <c r="D24" i="11"/>
  <c r="C24" i="11"/>
  <c r="D23" i="11"/>
  <c r="C23" i="11"/>
  <c r="C22" i="11"/>
  <c r="C21" i="11"/>
  <c r="D20" i="11"/>
  <c r="C20" i="11"/>
  <c r="B20" i="11"/>
  <c r="C19" i="11"/>
  <c r="C18" i="11"/>
  <c r="G13" i="11"/>
  <c r="B12" i="11"/>
  <c r="C12" i="11" s="1"/>
  <c r="D12" i="11" s="1"/>
  <c r="G9" i="11"/>
  <c r="D9" i="11"/>
  <c r="C9" i="11"/>
  <c r="E9" i="11" s="1"/>
  <c r="G8" i="11"/>
  <c r="D8" i="11"/>
  <c r="C8" i="11"/>
  <c r="G7" i="11"/>
  <c r="D7" i="11"/>
  <c r="C7" i="11"/>
  <c r="E7" i="11" s="1"/>
  <c r="D10" i="11" l="1"/>
  <c r="G10" i="11"/>
  <c r="G28" i="11" s="1"/>
  <c r="E8" i="11"/>
  <c r="E10" i="11" s="1"/>
  <c r="C10" i="11"/>
  <c r="C125" i="11" s="1"/>
  <c r="D28" i="11"/>
  <c r="B183" i="11"/>
  <c r="B181" i="11"/>
  <c r="B175" i="11"/>
  <c r="B151" i="11"/>
  <c r="B150" i="11"/>
  <c r="B149" i="11"/>
  <c r="B148" i="11"/>
  <c r="B147" i="11"/>
  <c r="B146" i="11"/>
  <c r="B145" i="11"/>
  <c r="B142" i="11"/>
  <c r="B140" i="11"/>
  <c r="B139" i="11"/>
  <c r="B138" i="11"/>
  <c r="B134" i="11"/>
  <c r="B133" i="11"/>
  <c r="B130" i="11"/>
  <c r="B129" i="11"/>
  <c r="B128" i="11"/>
  <c r="B125" i="11"/>
  <c r="B124" i="11"/>
  <c r="B122" i="11"/>
  <c r="B121" i="11"/>
  <c r="B118" i="11"/>
  <c r="B117" i="11"/>
  <c r="B116" i="11"/>
  <c r="B113" i="11"/>
  <c r="B112" i="11"/>
  <c r="B111" i="11"/>
  <c r="B108" i="11"/>
  <c r="B107" i="11"/>
  <c r="B104" i="11"/>
  <c r="B103" i="11"/>
  <c r="B102" i="11"/>
  <c r="B101" i="11"/>
  <c r="B99" i="11"/>
  <c r="B98" i="11"/>
  <c r="B182" i="11"/>
  <c r="B71" i="11"/>
  <c r="B70" i="11"/>
  <c r="B69" i="11"/>
  <c r="B68" i="11"/>
  <c r="B67" i="11"/>
  <c r="B66" i="11"/>
  <c r="B65" i="11"/>
  <c r="B62" i="11"/>
  <c r="B60" i="11"/>
  <c r="B59" i="11"/>
  <c r="B58" i="11"/>
  <c r="B54" i="11"/>
  <c r="B53" i="11"/>
  <c r="B50" i="11"/>
  <c r="B49" i="11"/>
  <c r="B48" i="11"/>
  <c r="B45" i="11"/>
  <c r="B44" i="11"/>
  <c r="B42" i="11"/>
  <c r="B41" i="11"/>
  <c r="B38" i="11"/>
  <c r="B37" i="11"/>
  <c r="B36" i="11"/>
  <c r="B35" i="11"/>
  <c r="B34" i="11"/>
  <c r="B31" i="11"/>
  <c r="B30" i="11"/>
  <c r="B29" i="11"/>
  <c r="B28" i="11"/>
  <c r="B27" i="11"/>
  <c r="B24" i="11"/>
  <c r="B23" i="11"/>
  <c r="B22" i="11"/>
  <c r="B21" i="11"/>
  <c r="B19" i="11"/>
  <c r="B180" i="11"/>
  <c r="G23" i="11"/>
  <c r="G18" i="11"/>
  <c r="D18" i="11" s="1"/>
  <c r="G19" i="11"/>
  <c r="G20" i="11"/>
  <c r="G21" i="11"/>
  <c r="G22" i="11"/>
  <c r="G24" i="11"/>
  <c r="G25" i="11"/>
  <c r="G26" i="11"/>
  <c r="G27" i="11"/>
  <c r="G29" i="11"/>
  <c r="G30" i="11"/>
  <c r="G31" i="11"/>
  <c r="G32" i="11"/>
  <c r="G33" i="11"/>
  <c r="G34" i="11"/>
  <c r="G35" i="11"/>
  <c r="G36" i="11"/>
  <c r="G37" i="11"/>
  <c r="G41" i="11"/>
  <c r="G43" i="11"/>
  <c r="G44" i="11"/>
  <c r="G151" i="11"/>
  <c r="G149" i="11"/>
  <c r="G147" i="11"/>
  <c r="G145" i="11"/>
  <c r="G141" i="11"/>
  <c r="G139" i="11"/>
  <c r="G137" i="11"/>
  <c r="G136" i="11"/>
  <c r="G135" i="11"/>
  <c r="G134" i="11"/>
  <c r="G132" i="11"/>
  <c r="G131" i="11"/>
  <c r="G130" i="11"/>
  <c r="G122" i="11"/>
  <c r="G120" i="11"/>
  <c r="G119" i="11"/>
  <c r="G118" i="11"/>
  <c r="G107" i="11"/>
  <c r="G103" i="11"/>
  <c r="G71" i="11"/>
  <c r="G57" i="11"/>
  <c r="G54" i="11"/>
  <c r="G53" i="11"/>
  <c r="G52" i="11"/>
  <c r="G51" i="11"/>
  <c r="G150" i="11"/>
  <c r="G148" i="11"/>
  <c r="G146" i="11"/>
  <c r="G144" i="11"/>
  <c r="G143" i="11"/>
  <c r="G142" i="11"/>
  <c r="G140" i="11"/>
  <c r="G138" i="11"/>
  <c r="G133" i="11"/>
  <c r="G129" i="11"/>
  <c r="G128" i="11"/>
  <c r="G127" i="11"/>
  <c r="G126" i="11"/>
  <c r="G125" i="11"/>
  <c r="G124" i="11"/>
  <c r="G123" i="11"/>
  <c r="D123" i="11" s="1"/>
  <c r="G121" i="11"/>
  <c r="G117" i="11"/>
  <c r="G116" i="11"/>
  <c r="G115" i="11"/>
  <c r="G114" i="11"/>
  <c r="G113" i="11"/>
  <c r="G112" i="11"/>
  <c r="G111" i="11"/>
  <c r="G110" i="11"/>
  <c r="G109" i="11"/>
  <c r="G108" i="11"/>
  <c r="G106" i="11"/>
  <c r="G105" i="11"/>
  <c r="G104" i="11"/>
  <c r="G102" i="11"/>
  <c r="G101" i="11"/>
  <c r="G100" i="11"/>
  <c r="G99" i="11"/>
  <c r="G98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6" i="11"/>
  <c r="G55" i="11"/>
  <c r="G50" i="11"/>
  <c r="G49" i="11"/>
  <c r="D49" i="11" s="1"/>
  <c r="G48" i="11"/>
  <c r="D48" i="11" s="1"/>
  <c r="G47" i="11"/>
  <c r="G46" i="11"/>
  <c r="G38" i="11"/>
  <c r="G39" i="11"/>
  <c r="G40" i="11"/>
  <c r="G42" i="11"/>
  <c r="G9" i="10"/>
  <c r="B9" i="7"/>
  <c r="E9" i="10"/>
  <c r="D9" i="10"/>
  <c r="C9" i="10"/>
  <c r="D184" i="10"/>
  <c r="C184" i="10"/>
  <c r="D183" i="10"/>
  <c r="C183" i="10"/>
  <c r="D182" i="10"/>
  <c r="C182" i="10"/>
  <c r="D181" i="10"/>
  <c r="C181" i="10"/>
  <c r="D180" i="10"/>
  <c r="C180" i="10"/>
  <c r="B180" i="10"/>
  <c r="D179" i="10"/>
  <c r="C179" i="10"/>
  <c r="B179" i="10"/>
  <c r="D178" i="10"/>
  <c r="C178" i="10"/>
  <c r="B178" i="10"/>
  <c r="D177" i="10"/>
  <c r="C177" i="10"/>
  <c r="B177" i="10"/>
  <c r="B175" i="10"/>
  <c r="B174" i="10"/>
  <c r="C171" i="10"/>
  <c r="B171" i="10"/>
  <c r="D170" i="10"/>
  <c r="C170" i="10"/>
  <c r="B170" i="10"/>
  <c r="D169" i="10"/>
  <c r="C169" i="10"/>
  <c r="B169" i="10"/>
  <c r="F168" i="10"/>
  <c r="E168" i="10"/>
  <c r="D168" i="10"/>
  <c r="C168" i="10"/>
  <c r="B157" i="10"/>
  <c r="C156" i="10"/>
  <c r="B156" i="10"/>
  <c r="D155" i="10"/>
  <c r="C155" i="10"/>
  <c r="B155" i="10"/>
  <c r="D154" i="10"/>
  <c r="C154" i="10"/>
  <c r="B154" i="10"/>
  <c r="D153" i="10"/>
  <c r="C153" i="10"/>
  <c r="B153" i="10"/>
  <c r="D152" i="10"/>
  <c r="C152" i="10"/>
  <c r="D151" i="10"/>
  <c r="C151" i="10"/>
  <c r="D150" i="10"/>
  <c r="C150" i="10"/>
  <c r="D149" i="10"/>
  <c r="C149" i="10"/>
  <c r="D148" i="10"/>
  <c r="C148" i="10"/>
  <c r="D147" i="10"/>
  <c r="C147" i="10"/>
  <c r="D146" i="10"/>
  <c r="C146" i="10"/>
  <c r="D145" i="10"/>
  <c r="C145" i="10"/>
  <c r="B145" i="10"/>
  <c r="D144" i="10"/>
  <c r="C144" i="10"/>
  <c r="B144" i="10"/>
  <c r="D143" i="10"/>
  <c r="C143" i="10"/>
  <c r="C142" i="10"/>
  <c r="B142" i="10"/>
  <c r="D141" i="10"/>
  <c r="C141" i="10"/>
  <c r="D140" i="10"/>
  <c r="C140" i="10"/>
  <c r="D139" i="10"/>
  <c r="C139" i="10"/>
  <c r="D138" i="10"/>
  <c r="C138" i="10"/>
  <c r="B138" i="10"/>
  <c r="D137" i="10"/>
  <c r="C137" i="10"/>
  <c r="B137" i="10"/>
  <c r="D136" i="10"/>
  <c r="C136" i="10"/>
  <c r="B136" i="10"/>
  <c r="D135" i="10"/>
  <c r="C135" i="10"/>
  <c r="D134" i="10"/>
  <c r="C134" i="10"/>
  <c r="D133" i="10"/>
  <c r="C133" i="10"/>
  <c r="B133" i="10"/>
  <c r="D132" i="10"/>
  <c r="C132" i="10"/>
  <c r="B132" i="10"/>
  <c r="D131" i="10"/>
  <c r="C131" i="10"/>
  <c r="C130" i="10"/>
  <c r="C129" i="10"/>
  <c r="D128" i="10"/>
  <c r="C128" i="10"/>
  <c r="B128" i="10"/>
  <c r="D127" i="10"/>
  <c r="C127" i="10"/>
  <c r="B127" i="10"/>
  <c r="C124" i="10"/>
  <c r="B124" i="10"/>
  <c r="D123" i="10"/>
  <c r="C123" i="10"/>
  <c r="D122" i="10"/>
  <c r="C122" i="10"/>
  <c r="D121" i="10"/>
  <c r="C121" i="10"/>
  <c r="B121" i="10"/>
  <c r="D120" i="10"/>
  <c r="C120" i="10"/>
  <c r="B120" i="10"/>
  <c r="D119" i="10"/>
  <c r="C119" i="10"/>
  <c r="C117" i="10"/>
  <c r="D116" i="10"/>
  <c r="C116" i="10"/>
  <c r="B116" i="10"/>
  <c r="D115" i="10"/>
  <c r="C115" i="10"/>
  <c r="B115" i="10"/>
  <c r="C112" i="10"/>
  <c r="D111" i="10"/>
  <c r="C111" i="10"/>
  <c r="B111" i="10"/>
  <c r="D110" i="10"/>
  <c r="C110" i="10"/>
  <c r="B110" i="10"/>
  <c r="D109" i="10"/>
  <c r="C109" i="10"/>
  <c r="D108" i="10"/>
  <c r="C108" i="10"/>
  <c r="D107" i="10"/>
  <c r="C107" i="10"/>
  <c r="B107" i="10"/>
  <c r="D106" i="10"/>
  <c r="C106" i="10"/>
  <c r="B106" i="10"/>
  <c r="D105" i="10"/>
  <c r="C105" i="10"/>
  <c r="D104" i="10"/>
  <c r="C104" i="10"/>
  <c r="C103" i="10"/>
  <c r="C102" i="10"/>
  <c r="D101" i="10"/>
  <c r="C101" i="10"/>
  <c r="B101" i="10"/>
  <c r="C100" i="10"/>
  <c r="C99" i="10"/>
  <c r="G94" i="10"/>
  <c r="B93" i="10"/>
  <c r="C93" i="10" s="1"/>
  <c r="D93" i="10" s="1"/>
  <c r="D91" i="10"/>
  <c r="C91" i="10"/>
  <c r="B91" i="10"/>
  <c r="F88" i="10"/>
  <c r="E88" i="10"/>
  <c r="D88" i="10"/>
  <c r="C88" i="10"/>
  <c r="B77" i="10"/>
  <c r="D76" i="10"/>
  <c r="D75" i="10"/>
  <c r="C75" i="10"/>
  <c r="B75" i="10"/>
  <c r="D74" i="10"/>
  <c r="C74" i="10"/>
  <c r="B74" i="10"/>
  <c r="D73" i="10"/>
  <c r="C73" i="10"/>
  <c r="B73" i="10"/>
  <c r="D72" i="10"/>
  <c r="C72" i="10"/>
  <c r="D71" i="10"/>
  <c r="C71" i="10"/>
  <c r="D70" i="10"/>
  <c r="C70" i="10"/>
  <c r="D69" i="10"/>
  <c r="C69" i="10"/>
  <c r="D68" i="10"/>
  <c r="C68" i="10"/>
  <c r="D67" i="10"/>
  <c r="C67" i="10"/>
  <c r="D66" i="10"/>
  <c r="C66" i="10"/>
  <c r="D65" i="10"/>
  <c r="C65" i="10"/>
  <c r="B65" i="10"/>
  <c r="D64" i="10"/>
  <c r="C64" i="10"/>
  <c r="B64" i="10"/>
  <c r="D63" i="10"/>
  <c r="C63" i="10"/>
  <c r="C62" i="10"/>
  <c r="B62" i="10"/>
  <c r="D61" i="10"/>
  <c r="C61" i="10"/>
  <c r="D60" i="10"/>
  <c r="C60" i="10"/>
  <c r="D59" i="10"/>
  <c r="C59" i="10"/>
  <c r="D58" i="10"/>
  <c r="C58" i="10"/>
  <c r="B58" i="10"/>
  <c r="D57" i="10"/>
  <c r="C57" i="10"/>
  <c r="B57" i="10"/>
  <c r="D56" i="10"/>
  <c r="C56" i="10"/>
  <c r="B56" i="10"/>
  <c r="D55" i="10"/>
  <c r="C55" i="10"/>
  <c r="D54" i="10"/>
  <c r="C54" i="10"/>
  <c r="D53" i="10"/>
  <c r="C53" i="10"/>
  <c r="B53" i="10"/>
  <c r="D52" i="10"/>
  <c r="C52" i="10"/>
  <c r="B52" i="10"/>
  <c r="D51" i="10"/>
  <c r="C51" i="10"/>
  <c r="C50" i="10"/>
  <c r="C49" i="10"/>
  <c r="D48" i="10"/>
  <c r="C48" i="10"/>
  <c r="B48" i="10"/>
  <c r="D47" i="10"/>
  <c r="C47" i="10"/>
  <c r="B47" i="10"/>
  <c r="C44" i="10"/>
  <c r="B44" i="10"/>
  <c r="D43" i="10"/>
  <c r="C43" i="10"/>
  <c r="D42" i="10"/>
  <c r="C42" i="10"/>
  <c r="D41" i="10"/>
  <c r="C41" i="10"/>
  <c r="B41" i="10"/>
  <c r="D40" i="10"/>
  <c r="C40" i="10"/>
  <c r="B40" i="10"/>
  <c r="D39" i="10"/>
  <c r="C39" i="10"/>
  <c r="C36" i="10"/>
  <c r="C35" i="10"/>
  <c r="D34" i="10"/>
  <c r="C34" i="10"/>
  <c r="B34" i="10"/>
  <c r="D33" i="10"/>
  <c r="C33" i="10"/>
  <c r="B33" i="10"/>
  <c r="C29" i="10"/>
  <c r="C28" i="10"/>
  <c r="D27" i="10"/>
  <c r="C27" i="10"/>
  <c r="B27" i="10"/>
  <c r="D26" i="10"/>
  <c r="C26" i="10"/>
  <c r="B26" i="10"/>
  <c r="D25" i="10"/>
  <c r="C25" i="10"/>
  <c r="D24" i="10"/>
  <c r="C24" i="10"/>
  <c r="C23" i="10"/>
  <c r="C22" i="10"/>
  <c r="D21" i="10"/>
  <c r="C21" i="10"/>
  <c r="B21" i="10"/>
  <c r="C20" i="10"/>
  <c r="C19" i="10"/>
  <c r="G14" i="10"/>
  <c r="B13" i="10"/>
  <c r="C13" i="10" s="1"/>
  <c r="D13" i="10" s="1"/>
  <c r="G10" i="10"/>
  <c r="D10" i="10"/>
  <c r="C10" i="10"/>
  <c r="E10" i="10" s="1"/>
  <c r="G8" i="10"/>
  <c r="G11" i="10" s="1"/>
  <c r="D8" i="10"/>
  <c r="C8" i="10"/>
  <c r="E8" i="10" s="1"/>
  <c r="G7" i="10"/>
  <c r="D7" i="10"/>
  <c r="C7" i="10"/>
  <c r="G6" i="10"/>
  <c r="E6" i="10"/>
  <c r="D6" i="10"/>
  <c r="C6" i="10"/>
  <c r="G5" i="10"/>
  <c r="E5" i="10"/>
  <c r="D5" i="10"/>
  <c r="C5" i="10"/>
  <c r="D11" i="10" l="1"/>
  <c r="E7" i="10"/>
  <c r="E11" i="10" s="1"/>
  <c r="C11" i="10"/>
  <c r="C36" i="11"/>
  <c r="C124" i="11"/>
  <c r="G45" i="11"/>
  <c r="D45" i="11" s="1"/>
  <c r="C44" i="11"/>
  <c r="C31" i="11"/>
  <c r="C113" i="11"/>
  <c r="B158" i="11"/>
  <c r="C161" i="11"/>
  <c r="D36" i="11"/>
  <c r="D99" i="11"/>
  <c r="D101" i="11"/>
  <c r="D111" i="11"/>
  <c r="D113" i="11"/>
  <c r="D117" i="11"/>
  <c r="D125" i="11"/>
  <c r="D129" i="11"/>
  <c r="D141" i="11"/>
  <c r="D43" i="11"/>
  <c r="D37" i="11"/>
  <c r="D35" i="11"/>
  <c r="D31" i="11"/>
  <c r="D29" i="11"/>
  <c r="D27" i="11"/>
  <c r="D22" i="11"/>
  <c r="D34" i="11"/>
  <c r="D61" i="11"/>
  <c r="D98" i="11"/>
  <c r="D102" i="11"/>
  <c r="D112" i="11"/>
  <c r="D116" i="11"/>
  <c r="D124" i="11"/>
  <c r="D128" i="11"/>
  <c r="D44" i="11"/>
  <c r="D21" i="11"/>
  <c r="D19" i="11"/>
  <c r="D30" i="11"/>
  <c r="C45" i="11"/>
  <c r="C37" i="11"/>
  <c r="C30" i="11"/>
  <c r="C29" i="11"/>
  <c r="C112" i="11"/>
  <c r="C117" i="11"/>
  <c r="E166" i="11"/>
  <c r="C166" i="11"/>
  <c r="F165" i="11"/>
  <c r="D165" i="11"/>
  <c r="B165" i="11"/>
  <c r="E164" i="11"/>
  <c r="C164" i="11"/>
  <c r="F163" i="11"/>
  <c r="D163" i="11"/>
  <c r="B163" i="11"/>
  <c r="E162" i="11"/>
  <c r="C162" i="11"/>
  <c r="F161" i="11"/>
  <c r="D161" i="11"/>
  <c r="B161" i="11"/>
  <c r="E160" i="11"/>
  <c r="C160" i="11"/>
  <c r="F159" i="11"/>
  <c r="D159" i="11"/>
  <c r="B159" i="11"/>
  <c r="E158" i="11"/>
  <c r="C158" i="11"/>
  <c r="F86" i="11"/>
  <c r="D86" i="11"/>
  <c r="B86" i="11"/>
  <c r="E85" i="11"/>
  <c r="C85" i="11"/>
  <c r="F84" i="11"/>
  <c r="D84" i="11"/>
  <c r="B84" i="11"/>
  <c r="E83" i="11"/>
  <c r="C83" i="11"/>
  <c r="F166" i="11"/>
  <c r="B166" i="11"/>
  <c r="C165" i="11"/>
  <c r="D164" i="11"/>
  <c r="E163" i="11"/>
  <c r="F162" i="11"/>
  <c r="B162" i="11"/>
  <c r="D160" i="11"/>
  <c r="E159" i="11"/>
  <c r="F158" i="11"/>
  <c r="C86" i="11"/>
  <c r="D85" i="11"/>
  <c r="E84" i="11"/>
  <c r="F83" i="11"/>
  <c r="B83" i="11"/>
  <c r="E82" i="11"/>
  <c r="C82" i="11"/>
  <c r="F81" i="11"/>
  <c r="D81" i="11"/>
  <c r="B81" i="11"/>
  <c r="E80" i="11"/>
  <c r="C80" i="11"/>
  <c r="F79" i="11"/>
  <c r="D79" i="11"/>
  <c r="B79" i="11"/>
  <c r="E78" i="11"/>
  <c r="C78" i="11"/>
  <c r="D166" i="11"/>
  <c r="E165" i="11"/>
  <c r="F164" i="11"/>
  <c r="B164" i="11"/>
  <c r="C163" i="11"/>
  <c r="D162" i="11"/>
  <c r="E161" i="11"/>
  <c r="F160" i="11"/>
  <c r="B160" i="11"/>
  <c r="C159" i="11"/>
  <c r="D158" i="11"/>
  <c r="E86" i="11"/>
  <c r="F85" i="11"/>
  <c r="B85" i="11"/>
  <c r="C84" i="11"/>
  <c r="D83" i="11"/>
  <c r="F82" i="11"/>
  <c r="D82" i="11"/>
  <c r="B82" i="11"/>
  <c r="E81" i="11"/>
  <c r="C81" i="11"/>
  <c r="F80" i="11"/>
  <c r="D80" i="11"/>
  <c r="B80" i="11"/>
  <c r="E79" i="11"/>
  <c r="C79" i="11"/>
  <c r="F78" i="11"/>
  <c r="D78" i="11"/>
  <c r="B78" i="11"/>
  <c r="C126" i="10"/>
  <c r="B184" i="10"/>
  <c r="B182" i="10"/>
  <c r="B176" i="10"/>
  <c r="B152" i="10"/>
  <c r="B151" i="10"/>
  <c r="B150" i="10"/>
  <c r="B149" i="10"/>
  <c r="B148" i="10"/>
  <c r="B147" i="10"/>
  <c r="B146" i="10"/>
  <c r="B143" i="10"/>
  <c r="B141" i="10"/>
  <c r="B140" i="10"/>
  <c r="B139" i="10"/>
  <c r="B135" i="10"/>
  <c r="B134" i="10"/>
  <c r="B131" i="10"/>
  <c r="B130" i="10"/>
  <c r="B129" i="10"/>
  <c r="B126" i="10"/>
  <c r="B125" i="10"/>
  <c r="B123" i="10"/>
  <c r="B122" i="10"/>
  <c r="B119" i="10"/>
  <c r="B118" i="10"/>
  <c r="B117" i="10"/>
  <c r="B114" i="10"/>
  <c r="B113" i="10"/>
  <c r="B112" i="10"/>
  <c r="B109" i="10"/>
  <c r="B108" i="10"/>
  <c r="B105" i="10"/>
  <c r="B104" i="10"/>
  <c r="B103" i="10"/>
  <c r="B102" i="10"/>
  <c r="B100" i="10"/>
  <c r="B99" i="10"/>
  <c r="B183" i="10"/>
  <c r="B181" i="10"/>
  <c r="B72" i="10"/>
  <c r="B71" i="10"/>
  <c r="B70" i="10"/>
  <c r="B69" i="10"/>
  <c r="B68" i="10"/>
  <c r="B67" i="10"/>
  <c r="B66" i="10"/>
  <c r="B63" i="10"/>
  <c r="B61" i="10"/>
  <c r="B60" i="10"/>
  <c r="B59" i="10"/>
  <c r="B55" i="10"/>
  <c r="B54" i="10"/>
  <c r="B51" i="10"/>
  <c r="B50" i="10"/>
  <c r="B49" i="10"/>
  <c r="B46" i="10"/>
  <c r="B45" i="10"/>
  <c r="B43" i="10"/>
  <c r="B42" i="10"/>
  <c r="B39" i="10"/>
  <c r="B38" i="10"/>
  <c r="B37" i="10"/>
  <c r="B36" i="10"/>
  <c r="B35" i="10"/>
  <c r="B32" i="10"/>
  <c r="B31" i="10"/>
  <c r="B30" i="10"/>
  <c r="B29" i="10"/>
  <c r="B28" i="10"/>
  <c r="B25" i="10"/>
  <c r="B24" i="10"/>
  <c r="B23" i="10"/>
  <c r="B22" i="10"/>
  <c r="B20" i="10"/>
  <c r="B19" i="10"/>
  <c r="G152" i="10"/>
  <c r="G150" i="10"/>
  <c r="G148" i="10"/>
  <c r="G146" i="10"/>
  <c r="G142" i="10"/>
  <c r="G140" i="10"/>
  <c r="G138" i="10"/>
  <c r="G137" i="10"/>
  <c r="G136" i="10"/>
  <c r="G135" i="10"/>
  <c r="G133" i="10"/>
  <c r="G132" i="10"/>
  <c r="G131" i="10"/>
  <c r="G123" i="10"/>
  <c r="G121" i="10"/>
  <c r="G120" i="10"/>
  <c r="G119" i="10"/>
  <c r="G108" i="10"/>
  <c r="G104" i="10"/>
  <c r="G151" i="10"/>
  <c r="G149" i="10"/>
  <c r="G147" i="10"/>
  <c r="G145" i="10"/>
  <c r="G144" i="10"/>
  <c r="G143" i="10"/>
  <c r="G141" i="10"/>
  <c r="G139" i="10"/>
  <c r="G134" i="10"/>
  <c r="G130" i="10"/>
  <c r="D130" i="10" s="1"/>
  <c r="G129" i="10"/>
  <c r="D129" i="10" s="1"/>
  <c r="G128" i="10"/>
  <c r="G127" i="10"/>
  <c r="G126" i="10"/>
  <c r="D126" i="10" s="1"/>
  <c r="G125" i="10"/>
  <c r="D125" i="10" s="1"/>
  <c r="G124" i="10"/>
  <c r="D124" i="10" s="1"/>
  <c r="G122" i="10"/>
  <c r="G118" i="10"/>
  <c r="D118" i="10" s="1"/>
  <c r="G117" i="10"/>
  <c r="D117" i="10" s="1"/>
  <c r="G116" i="10"/>
  <c r="G115" i="10"/>
  <c r="G114" i="10"/>
  <c r="D114" i="10" s="1"/>
  <c r="G113" i="10"/>
  <c r="G112" i="10"/>
  <c r="D112" i="10" s="1"/>
  <c r="G111" i="10"/>
  <c r="G110" i="10"/>
  <c r="G109" i="10"/>
  <c r="G107" i="10"/>
  <c r="G106" i="10"/>
  <c r="G105" i="10"/>
  <c r="G103" i="10"/>
  <c r="D103" i="10" s="1"/>
  <c r="G102" i="10"/>
  <c r="D102" i="10" s="1"/>
  <c r="G101" i="10"/>
  <c r="G100" i="10"/>
  <c r="D100" i="10" s="1"/>
  <c r="G99" i="10"/>
  <c r="D99" i="10" s="1"/>
  <c r="G72" i="10"/>
  <c r="G71" i="10"/>
  <c r="G70" i="10"/>
  <c r="G69" i="10"/>
  <c r="G68" i="10"/>
  <c r="G67" i="10"/>
  <c r="G66" i="10"/>
  <c r="G65" i="10"/>
  <c r="G64" i="10"/>
  <c r="G63" i="10"/>
  <c r="G62" i="10"/>
  <c r="D62" i="10" s="1"/>
  <c r="G61" i="10"/>
  <c r="G60" i="10"/>
  <c r="G59" i="10"/>
  <c r="G58" i="10"/>
  <c r="G57" i="10"/>
  <c r="G56" i="10"/>
  <c r="G55" i="10"/>
  <c r="G54" i="10"/>
  <c r="G24" i="10"/>
  <c r="G39" i="10"/>
  <c r="G40" i="10"/>
  <c r="G41" i="10"/>
  <c r="G43" i="10"/>
  <c r="G51" i="10"/>
  <c r="G52" i="10"/>
  <c r="G53" i="10"/>
  <c r="D142" i="10"/>
  <c r="D113" i="10"/>
  <c r="G19" i="10"/>
  <c r="D19" i="10" s="1"/>
  <c r="G20" i="10"/>
  <c r="D20" i="10" s="1"/>
  <c r="G21" i="10"/>
  <c r="G22" i="10"/>
  <c r="D22" i="10" s="1"/>
  <c r="G23" i="10"/>
  <c r="D23" i="10" s="1"/>
  <c r="G25" i="10"/>
  <c r="G26" i="10"/>
  <c r="G27" i="10"/>
  <c r="G28" i="10"/>
  <c r="D28" i="10" s="1"/>
  <c r="G29" i="10"/>
  <c r="D29" i="10" s="1"/>
  <c r="G30" i="10"/>
  <c r="D30" i="10" s="1"/>
  <c r="G31" i="10"/>
  <c r="D31" i="10" s="1"/>
  <c r="G32" i="10"/>
  <c r="D32" i="10" s="1"/>
  <c r="G33" i="10"/>
  <c r="G34" i="10"/>
  <c r="G35" i="10"/>
  <c r="D35" i="10" s="1"/>
  <c r="G36" i="10"/>
  <c r="D36" i="10" s="1"/>
  <c r="G37" i="10"/>
  <c r="D37" i="10" s="1"/>
  <c r="G38" i="10"/>
  <c r="D38" i="10" s="1"/>
  <c r="G42" i="10"/>
  <c r="G44" i="10"/>
  <c r="D44" i="10" s="1"/>
  <c r="G45" i="10"/>
  <c r="D45" i="10" s="1"/>
  <c r="G46" i="10"/>
  <c r="D46" i="10" s="1"/>
  <c r="G47" i="10"/>
  <c r="G48" i="10"/>
  <c r="G49" i="10"/>
  <c r="D49" i="10" s="1"/>
  <c r="G50" i="10"/>
  <c r="D50" i="10" s="1"/>
  <c r="B180" i="9"/>
  <c r="B175" i="9"/>
  <c r="G6" i="9"/>
  <c r="E6" i="9"/>
  <c r="G5" i="9"/>
  <c r="E5" i="9"/>
  <c r="D5" i="9"/>
  <c r="C5" i="9"/>
  <c r="B30" i="9"/>
  <c r="C32" i="10" l="1"/>
  <c r="C46" i="10"/>
  <c r="C114" i="10"/>
  <c r="C38" i="10"/>
  <c r="C30" i="10"/>
  <c r="C125" i="10"/>
  <c r="C45" i="10"/>
  <c r="C37" i="10"/>
  <c r="C31" i="10"/>
  <c r="C113" i="10"/>
  <c r="C118" i="10"/>
  <c r="E167" i="10"/>
  <c r="C167" i="10"/>
  <c r="F166" i="10"/>
  <c r="D166" i="10"/>
  <c r="B166" i="10"/>
  <c r="E165" i="10"/>
  <c r="C165" i="10"/>
  <c r="F164" i="10"/>
  <c r="D164" i="10"/>
  <c r="B164" i="10"/>
  <c r="E163" i="10"/>
  <c r="C163" i="10"/>
  <c r="F162" i="10"/>
  <c r="D162" i="10"/>
  <c r="B162" i="10"/>
  <c r="E161" i="10"/>
  <c r="C161" i="10"/>
  <c r="F160" i="10"/>
  <c r="D160" i="10"/>
  <c r="B160" i="10"/>
  <c r="E159" i="10"/>
  <c r="C159" i="10"/>
  <c r="F87" i="10"/>
  <c r="D87" i="10"/>
  <c r="B87" i="10"/>
  <c r="E86" i="10"/>
  <c r="C86" i="10"/>
  <c r="F85" i="10"/>
  <c r="D85" i="10"/>
  <c r="B85" i="10"/>
  <c r="E84" i="10"/>
  <c r="C84" i="10"/>
  <c r="F167" i="10"/>
  <c r="D167" i="10"/>
  <c r="B167" i="10"/>
  <c r="E166" i="10"/>
  <c r="C166" i="10"/>
  <c r="F165" i="10"/>
  <c r="D165" i="10"/>
  <c r="B165" i="10"/>
  <c r="E164" i="10"/>
  <c r="C164" i="10"/>
  <c r="F163" i="10"/>
  <c r="D163" i="10"/>
  <c r="B163" i="10"/>
  <c r="E162" i="10"/>
  <c r="C162" i="10"/>
  <c r="F161" i="10"/>
  <c r="D161" i="10"/>
  <c r="B161" i="10"/>
  <c r="E160" i="10"/>
  <c r="C160" i="10"/>
  <c r="F159" i="10"/>
  <c r="D159" i="10"/>
  <c r="B159" i="10"/>
  <c r="C87" i="10"/>
  <c r="D86" i="10"/>
  <c r="E85" i="10"/>
  <c r="F84" i="10"/>
  <c r="B84" i="10"/>
  <c r="E83" i="10"/>
  <c r="C83" i="10"/>
  <c r="F82" i="10"/>
  <c r="D82" i="10"/>
  <c r="B82" i="10"/>
  <c r="E81" i="10"/>
  <c r="C81" i="10"/>
  <c r="F80" i="10"/>
  <c r="D80" i="10"/>
  <c r="B80" i="10"/>
  <c r="E79" i="10"/>
  <c r="C79" i="10"/>
  <c r="E87" i="10"/>
  <c r="F86" i="10"/>
  <c r="B86" i="10"/>
  <c r="C85" i="10"/>
  <c r="D84" i="10"/>
  <c r="F83" i="10"/>
  <c r="D83" i="10"/>
  <c r="B83" i="10"/>
  <c r="E82" i="10"/>
  <c r="C82" i="10"/>
  <c r="F81" i="10"/>
  <c r="D81" i="10"/>
  <c r="B81" i="10"/>
  <c r="E80" i="10"/>
  <c r="C80" i="10"/>
  <c r="F79" i="10"/>
  <c r="D79" i="10"/>
  <c r="B79" i="10"/>
  <c r="D183" i="9"/>
  <c r="C183" i="9"/>
  <c r="D182" i="9"/>
  <c r="C182" i="9"/>
  <c r="D181" i="9"/>
  <c r="C181" i="9"/>
  <c r="D180" i="9"/>
  <c r="C180" i="9"/>
  <c r="D179" i="9"/>
  <c r="C179" i="9"/>
  <c r="B179" i="9"/>
  <c r="D178" i="9"/>
  <c r="C178" i="9"/>
  <c r="B178" i="9"/>
  <c r="D177" i="9"/>
  <c r="C177" i="9"/>
  <c r="B177" i="9"/>
  <c r="D176" i="9"/>
  <c r="C176" i="9"/>
  <c r="B176" i="9"/>
  <c r="B174" i="9"/>
  <c r="B173" i="9"/>
  <c r="C170" i="9"/>
  <c r="B170" i="9"/>
  <c r="D169" i="9"/>
  <c r="C169" i="9"/>
  <c r="B169" i="9"/>
  <c r="D168" i="9"/>
  <c r="C168" i="9"/>
  <c r="B168" i="9"/>
  <c r="F167" i="9"/>
  <c r="E167" i="9"/>
  <c r="D167" i="9"/>
  <c r="C167" i="9"/>
  <c r="B156" i="9"/>
  <c r="C155" i="9"/>
  <c r="B155" i="9"/>
  <c r="D154" i="9"/>
  <c r="C154" i="9"/>
  <c r="B154" i="9"/>
  <c r="D153" i="9"/>
  <c r="C153" i="9"/>
  <c r="B153" i="9"/>
  <c r="D152" i="9"/>
  <c r="C152" i="9"/>
  <c r="B152" i="9"/>
  <c r="D151" i="9"/>
  <c r="C151" i="9"/>
  <c r="D150" i="9"/>
  <c r="C150" i="9"/>
  <c r="D149" i="9"/>
  <c r="C149" i="9"/>
  <c r="D148" i="9"/>
  <c r="C148" i="9"/>
  <c r="D147" i="9"/>
  <c r="C147" i="9"/>
  <c r="D146" i="9"/>
  <c r="C146" i="9"/>
  <c r="D145" i="9"/>
  <c r="C145" i="9"/>
  <c r="D144" i="9"/>
  <c r="C144" i="9"/>
  <c r="B144" i="9"/>
  <c r="D143" i="9"/>
  <c r="C143" i="9"/>
  <c r="B143" i="9"/>
  <c r="D142" i="9"/>
  <c r="C142" i="9"/>
  <c r="C141" i="9"/>
  <c r="B141" i="9"/>
  <c r="D140" i="9"/>
  <c r="C140" i="9"/>
  <c r="D139" i="9"/>
  <c r="C139" i="9"/>
  <c r="D138" i="9"/>
  <c r="C138" i="9"/>
  <c r="D137" i="9"/>
  <c r="C137" i="9"/>
  <c r="B137" i="9"/>
  <c r="D136" i="9"/>
  <c r="C136" i="9"/>
  <c r="B136" i="9"/>
  <c r="D135" i="9"/>
  <c r="C135" i="9"/>
  <c r="B135" i="9"/>
  <c r="D134" i="9"/>
  <c r="C134" i="9"/>
  <c r="D133" i="9"/>
  <c r="C133" i="9"/>
  <c r="D132" i="9"/>
  <c r="C132" i="9"/>
  <c r="B132" i="9"/>
  <c r="D131" i="9"/>
  <c r="C131" i="9"/>
  <c r="B131" i="9"/>
  <c r="D130" i="9"/>
  <c r="C130" i="9"/>
  <c r="C129" i="9"/>
  <c r="C128" i="9"/>
  <c r="D127" i="9"/>
  <c r="C127" i="9"/>
  <c r="B127" i="9"/>
  <c r="D126" i="9"/>
  <c r="C126" i="9"/>
  <c r="B126" i="9"/>
  <c r="C123" i="9"/>
  <c r="B123" i="9"/>
  <c r="D122" i="9"/>
  <c r="C122" i="9"/>
  <c r="D121" i="9"/>
  <c r="C121" i="9"/>
  <c r="D120" i="9"/>
  <c r="C120" i="9"/>
  <c r="B120" i="9"/>
  <c r="D119" i="9"/>
  <c r="C119" i="9"/>
  <c r="B119" i="9"/>
  <c r="D118" i="9"/>
  <c r="C118" i="9"/>
  <c r="C116" i="9"/>
  <c r="D115" i="9"/>
  <c r="C115" i="9"/>
  <c r="B115" i="9"/>
  <c r="D114" i="9"/>
  <c r="C114" i="9"/>
  <c r="B114" i="9"/>
  <c r="C111" i="9"/>
  <c r="D110" i="9"/>
  <c r="C110" i="9"/>
  <c r="B110" i="9"/>
  <c r="D109" i="9"/>
  <c r="C109" i="9"/>
  <c r="B109" i="9"/>
  <c r="D108" i="9"/>
  <c r="C108" i="9"/>
  <c r="D107" i="9"/>
  <c r="C107" i="9"/>
  <c r="D106" i="9"/>
  <c r="C106" i="9"/>
  <c r="B106" i="9"/>
  <c r="D105" i="9"/>
  <c r="C105" i="9"/>
  <c r="B105" i="9"/>
  <c r="D104" i="9"/>
  <c r="C104" i="9"/>
  <c r="D103" i="9"/>
  <c r="C103" i="9"/>
  <c r="C102" i="9"/>
  <c r="C101" i="9"/>
  <c r="D100" i="9"/>
  <c r="C100" i="9"/>
  <c r="B100" i="9"/>
  <c r="C99" i="9"/>
  <c r="C98" i="9"/>
  <c r="G93" i="9"/>
  <c r="B92" i="9"/>
  <c r="C92" i="9" s="1"/>
  <c r="D92" i="9" s="1"/>
  <c r="D90" i="9"/>
  <c r="C90" i="9"/>
  <c r="B90" i="9"/>
  <c r="F87" i="9"/>
  <c r="E87" i="9"/>
  <c r="D87" i="9"/>
  <c r="C87" i="9"/>
  <c r="B76" i="9"/>
  <c r="D75" i="9"/>
  <c r="D74" i="9"/>
  <c r="C74" i="9"/>
  <c r="B74" i="9"/>
  <c r="D73" i="9"/>
  <c r="C73" i="9"/>
  <c r="B73" i="9"/>
  <c r="D72" i="9"/>
  <c r="C72" i="9"/>
  <c r="B72" i="9"/>
  <c r="D71" i="9"/>
  <c r="C71" i="9"/>
  <c r="D70" i="9"/>
  <c r="C70" i="9"/>
  <c r="D69" i="9"/>
  <c r="C69" i="9"/>
  <c r="D68" i="9"/>
  <c r="C68" i="9"/>
  <c r="D67" i="9"/>
  <c r="C67" i="9"/>
  <c r="D66" i="9"/>
  <c r="C66" i="9"/>
  <c r="D65" i="9"/>
  <c r="C65" i="9"/>
  <c r="D64" i="9"/>
  <c r="C64" i="9"/>
  <c r="B64" i="9"/>
  <c r="D63" i="9"/>
  <c r="C63" i="9"/>
  <c r="B63" i="9"/>
  <c r="D62" i="9"/>
  <c r="C62" i="9"/>
  <c r="C61" i="9"/>
  <c r="B61" i="9"/>
  <c r="D60" i="9"/>
  <c r="C60" i="9"/>
  <c r="D59" i="9"/>
  <c r="C59" i="9"/>
  <c r="D58" i="9"/>
  <c r="C58" i="9"/>
  <c r="D57" i="9"/>
  <c r="C57" i="9"/>
  <c r="B57" i="9"/>
  <c r="D56" i="9"/>
  <c r="C56" i="9"/>
  <c r="B56" i="9"/>
  <c r="D55" i="9"/>
  <c r="C55" i="9"/>
  <c r="B55" i="9"/>
  <c r="D54" i="9"/>
  <c r="C54" i="9"/>
  <c r="D53" i="9"/>
  <c r="C53" i="9"/>
  <c r="D52" i="9"/>
  <c r="C52" i="9"/>
  <c r="B52" i="9"/>
  <c r="D51" i="9"/>
  <c r="C51" i="9"/>
  <c r="B51" i="9"/>
  <c r="D50" i="9"/>
  <c r="C50" i="9"/>
  <c r="C49" i="9"/>
  <c r="C48" i="9"/>
  <c r="D47" i="9"/>
  <c r="C47" i="9"/>
  <c r="B47" i="9"/>
  <c r="D46" i="9"/>
  <c r="C46" i="9"/>
  <c r="B46" i="9"/>
  <c r="C43" i="9"/>
  <c r="B43" i="9"/>
  <c r="D42" i="9"/>
  <c r="C42" i="9"/>
  <c r="D41" i="9"/>
  <c r="C41" i="9"/>
  <c r="D40" i="9"/>
  <c r="C40" i="9"/>
  <c r="B40" i="9"/>
  <c r="D39" i="9"/>
  <c r="C39" i="9"/>
  <c r="B39" i="9"/>
  <c r="D38" i="9"/>
  <c r="C38" i="9"/>
  <c r="C35" i="9"/>
  <c r="C34" i="9"/>
  <c r="D33" i="9"/>
  <c r="C33" i="9"/>
  <c r="B33" i="9"/>
  <c r="D32" i="9"/>
  <c r="C32" i="9"/>
  <c r="B32" i="9"/>
  <c r="C28" i="9"/>
  <c r="C27" i="9"/>
  <c r="D26" i="9"/>
  <c r="C26" i="9"/>
  <c r="B26" i="9"/>
  <c r="D25" i="9"/>
  <c r="C25" i="9"/>
  <c r="B25" i="9"/>
  <c r="D24" i="9"/>
  <c r="C24" i="9"/>
  <c r="D23" i="9"/>
  <c r="C23" i="9"/>
  <c r="C22" i="9"/>
  <c r="C21" i="9"/>
  <c r="D20" i="9"/>
  <c r="C20" i="9"/>
  <c r="B20" i="9"/>
  <c r="C19" i="9"/>
  <c r="C18" i="9"/>
  <c r="G13" i="9"/>
  <c r="B12" i="9"/>
  <c r="C12" i="9" s="1"/>
  <c r="D12" i="9" s="1"/>
  <c r="B68" i="9"/>
  <c r="G9" i="9"/>
  <c r="D9" i="9"/>
  <c r="C9" i="9"/>
  <c r="E9" i="9" s="1"/>
  <c r="G8" i="9"/>
  <c r="D8" i="9"/>
  <c r="C8" i="9"/>
  <c r="E8" i="9" s="1"/>
  <c r="G7" i="9"/>
  <c r="D7" i="9"/>
  <c r="C7" i="9"/>
  <c r="E7" i="9" s="1"/>
  <c r="D6" i="9"/>
  <c r="C6" i="9"/>
  <c r="C10" i="9" l="1"/>
  <c r="C125" i="9" s="1"/>
  <c r="E10" i="9"/>
  <c r="D10" i="9"/>
  <c r="G10" i="9"/>
  <c r="G140" i="9" s="1"/>
  <c r="F166" i="9"/>
  <c r="B78" i="9"/>
  <c r="B158" i="9"/>
  <c r="B21" i="9"/>
  <c r="B22" i="9"/>
  <c r="B23" i="9"/>
  <c r="B27" i="9"/>
  <c r="B28" i="9"/>
  <c r="B29" i="9"/>
  <c r="B31" i="9"/>
  <c r="B37" i="9"/>
  <c r="B41" i="9"/>
  <c r="B44" i="9"/>
  <c r="B48" i="9"/>
  <c r="B49" i="9"/>
  <c r="B50" i="9"/>
  <c r="B60" i="9"/>
  <c r="B66" i="9"/>
  <c r="B70" i="9"/>
  <c r="B18" i="9"/>
  <c r="B19" i="9"/>
  <c r="B24" i="9"/>
  <c r="B34" i="9"/>
  <c r="B35" i="9"/>
  <c r="B36" i="9"/>
  <c r="B38" i="9"/>
  <c r="B42" i="9"/>
  <c r="B45" i="9"/>
  <c r="B54" i="9"/>
  <c r="B58" i="9"/>
  <c r="B62" i="9"/>
  <c r="E166" i="9"/>
  <c r="C166" i="9"/>
  <c r="F165" i="9"/>
  <c r="D165" i="9"/>
  <c r="B165" i="9"/>
  <c r="E164" i="9"/>
  <c r="C164" i="9"/>
  <c r="F163" i="9"/>
  <c r="D163" i="9"/>
  <c r="B163" i="9"/>
  <c r="E162" i="9"/>
  <c r="C162" i="9"/>
  <c r="F161" i="9"/>
  <c r="D161" i="9"/>
  <c r="B161" i="9"/>
  <c r="E160" i="9"/>
  <c r="C160" i="9"/>
  <c r="F159" i="9"/>
  <c r="D159" i="9"/>
  <c r="B159" i="9"/>
  <c r="E158" i="9"/>
  <c r="C158" i="9"/>
  <c r="F86" i="9"/>
  <c r="D86" i="9"/>
  <c r="B86" i="9"/>
  <c r="E85" i="9"/>
  <c r="C85" i="9"/>
  <c r="F84" i="9"/>
  <c r="D84" i="9"/>
  <c r="B84" i="9"/>
  <c r="E83" i="9"/>
  <c r="C83" i="9"/>
  <c r="D166" i="9"/>
  <c r="E165" i="9"/>
  <c r="F164" i="9"/>
  <c r="B164" i="9"/>
  <c r="C163" i="9"/>
  <c r="D162" i="9"/>
  <c r="E161" i="9"/>
  <c r="F160" i="9"/>
  <c r="B160" i="9"/>
  <c r="C159" i="9"/>
  <c r="D158" i="9"/>
  <c r="E86" i="9"/>
  <c r="F85" i="9"/>
  <c r="B85" i="9"/>
  <c r="C84" i="9"/>
  <c r="D83" i="9"/>
  <c r="F82" i="9"/>
  <c r="D82" i="9"/>
  <c r="B82" i="9"/>
  <c r="E81" i="9"/>
  <c r="C81" i="9"/>
  <c r="F80" i="9"/>
  <c r="D80" i="9"/>
  <c r="B80" i="9"/>
  <c r="E79" i="9"/>
  <c r="C79" i="9"/>
  <c r="F78" i="9"/>
  <c r="D78" i="9"/>
  <c r="B166" i="9"/>
  <c r="D164" i="9"/>
  <c r="F162" i="9"/>
  <c r="C161" i="9"/>
  <c r="E159" i="9"/>
  <c r="C86" i="9"/>
  <c r="E84" i="9"/>
  <c r="B83" i="9"/>
  <c r="C82" i="9"/>
  <c r="D81" i="9"/>
  <c r="E80" i="9"/>
  <c r="F79" i="9"/>
  <c r="B79" i="9"/>
  <c r="C78" i="9"/>
  <c r="C165" i="9"/>
  <c r="E163" i="9"/>
  <c r="B162" i="9"/>
  <c r="D160" i="9"/>
  <c r="F158" i="9"/>
  <c r="D85" i="9"/>
  <c r="F83" i="9"/>
  <c r="E82" i="9"/>
  <c r="F81" i="9"/>
  <c r="B81" i="9"/>
  <c r="C80" i="9"/>
  <c r="D79" i="9"/>
  <c r="E78" i="9"/>
  <c r="G150" i="9"/>
  <c r="G144" i="9"/>
  <c r="G138" i="9"/>
  <c r="G133" i="9"/>
  <c r="G127" i="9"/>
  <c r="G121" i="9"/>
  <c r="G117" i="9"/>
  <c r="D117" i="9" s="1"/>
  <c r="G114" i="9"/>
  <c r="G110" i="9"/>
  <c r="G109" i="9"/>
  <c r="G105" i="9"/>
  <c r="G100" i="9"/>
  <c r="G99" i="9"/>
  <c r="D99" i="9" s="1"/>
  <c r="G70" i="9"/>
  <c r="G66" i="9"/>
  <c r="G65" i="9"/>
  <c r="G62" i="9"/>
  <c r="G58" i="9"/>
  <c r="G57" i="9"/>
  <c r="G54" i="9"/>
  <c r="G147" i="9"/>
  <c r="G141" i="9"/>
  <c r="D141" i="9" s="1"/>
  <c r="G135" i="9"/>
  <c r="G51" i="9"/>
  <c r="G50" i="9"/>
  <c r="G47" i="9"/>
  <c r="G43" i="9"/>
  <c r="D43" i="9" s="1"/>
  <c r="G42" i="9"/>
  <c r="G39" i="9"/>
  <c r="G35" i="9"/>
  <c r="D35" i="9" s="1"/>
  <c r="G34" i="9"/>
  <c r="D34" i="9" s="1"/>
  <c r="G31" i="9"/>
  <c r="D31" i="9" s="1"/>
  <c r="G27" i="9"/>
  <c r="D27" i="9" s="1"/>
  <c r="G26" i="9"/>
  <c r="G23" i="9"/>
  <c r="G19" i="9"/>
  <c r="G149" i="9"/>
  <c r="G132" i="9"/>
  <c r="G119" i="9"/>
  <c r="G118" i="9"/>
  <c r="D19" i="9"/>
  <c r="C112" i="9"/>
  <c r="C124" i="9"/>
  <c r="B183" i="9"/>
  <c r="B181" i="9"/>
  <c r="B151" i="9"/>
  <c r="B150" i="9"/>
  <c r="B149" i="9"/>
  <c r="B148" i="9"/>
  <c r="B147" i="9"/>
  <c r="B146" i="9"/>
  <c r="B145" i="9"/>
  <c r="B142" i="9"/>
  <c r="B140" i="9"/>
  <c r="B139" i="9"/>
  <c r="B138" i="9"/>
  <c r="B134" i="9"/>
  <c r="B133" i="9"/>
  <c r="B130" i="9"/>
  <c r="B129" i="9"/>
  <c r="B128" i="9"/>
  <c r="B125" i="9"/>
  <c r="B124" i="9"/>
  <c r="B122" i="9"/>
  <c r="B121" i="9"/>
  <c r="B118" i="9"/>
  <c r="B117" i="9"/>
  <c r="B116" i="9"/>
  <c r="B113" i="9"/>
  <c r="B112" i="9"/>
  <c r="B111" i="9"/>
  <c r="B108" i="9"/>
  <c r="B107" i="9"/>
  <c r="B104" i="9"/>
  <c r="B103" i="9"/>
  <c r="B102" i="9"/>
  <c r="B101" i="9"/>
  <c r="B99" i="9"/>
  <c r="B98" i="9"/>
  <c r="C29" i="9"/>
  <c r="C30" i="9"/>
  <c r="C31" i="9"/>
  <c r="C36" i="9"/>
  <c r="C37" i="9"/>
  <c r="C44" i="9"/>
  <c r="C45" i="9"/>
  <c r="B53" i="9"/>
  <c r="B59" i="9"/>
  <c r="B65" i="9"/>
  <c r="B67" i="9"/>
  <c r="B69" i="9"/>
  <c r="B71" i="9"/>
  <c r="C113" i="9"/>
  <c r="C117" i="9"/>
  <c r="B182" i="9"/>
  <c r="G92" i="7"/>
  <c r="G139" i="9" l="1"/>
  <c r="G24" i="9"/>
  <c r="G32" i="9"/>
  <c r="G40" i="9"/>
  <c r="G48" i="9"/>
  <c r="D48" i="9" s="1"/>
  <c r="G136" i="9"/>
  <c r="G55" i="9"/>
  <c r="G63" i="9"/>
  <c r="G71" i="9"/>
  <c r="G106" i="9"/>
  <c r="G115" i="9"/>
  <c r="G128" i="9"/>
  <c r="D128" i="9" s="1"/>
  <c r="G146" i="9"/>
  <c r="G107" i="9"/>
  <c r="G145" i="9"/>
  <c r="G25" i="9"/>
  <c r="G33" i="9"/>
  <c r="G41" i="9"/>
  <c r="G49" i="9"/>
  <c r="D49" i="9" s="1"/>
  <c r="G137" i="9"/>
  <c r="G56" i="9"/>
  <c r="G64" i="9"/>
  <c r="G98" i="9"/>
  <c r="D98" i="9" s="1"/>
  <c r="G108" i="9"/>
  <c r="G116" i="9"/>
  <c r="G129" i="9"/>
  <c r="D129" i="9" s="1"/>
  <c r="G148" i="9"/>
  <c r="G120" i="9"/>
  <c r="G20" i="9"/>
  <c r="G28" i="9"/>
  <c r="D28" i="9" s="1"/>
  <c r="G36" i="9"/>
  <c r="D36" i="9" s="1"/>
  <c r="G44" i="9"/>
  <c r="D44" i="9" s="1"/>
  <c r="G103" i="9"/>
  <c r="G151" i="9"/>
  <c r="G59" i="9"/>
  <c r="G67" i="9"/>
  <c r="G101" i="9"/>
  <c r="D101" i="9" s="1"/>
  <c r="G111" i="9"/>
  <c r="D111" i="9" s="1"/>
  <c r="G123" i="9"/>
  <c r="D123" i="9" s="1"/>
  <c r="D18" i="9"/>
  <c r="G18" i="9"/>
  <c r="G125" i="9"/>
  <c r="D125" i="9" s="1"/>
  <c r="G130" i="9"/>
  <c r="G21" i="9"/>
  <c r="D21" i="9" s="1"/>
  <c r="G29" i="9"/>
  <c r="D29" i="9" s="1"/>
  <c r="G37" i="9"/>
  <c r="D37" i="9" s="1"/>
  <c r="G45" i="9"/>
  <c r="D45" i="9" s="1"/>
  <c r="G122" i="9"/>
  <c r="G52" i="9"/>
  <c r="G60" i="9"/>
  <c r="G68" i="9"/>
  <c r="G102" i="9"/>
  <c r="D102" i="9" s="1"/>
  <c r="G112" i="9"/>
  <c r="D112" i="9" s="1"/>
  <c r="G124" i="9"/>
  <c r="D124" i="9" s="1"/>
  <c r="G142" i="9"/>
  <c r="G131" i="9"/>
  <c r="G22" i="9"/>
  <c r="D22" i="9" s="1"/>
  <c r="G30" i="9"/>
  <c r="D30" i="9" s="1"/>
  <c r="G38" i="9"/>
  <c r="G46" i="9"/>
  <c r="G134" i="9"/>
  <c r="G53" i="9"/>
  <c r="G61" i="9"/>
  <c r="D61" i="9" s="1"/>
  <c r="G69" i="9"/>
  <c r="G104" i="9"/>
  <c r="G113" i="9"/>
  <c r="D113" i="9" s="1"/>
  <c r="G126" i="9"/>
  <c r="G143" i="9"/>
  <c r="D116" i="9"/>
  <c r="D19" i="7"/>
  <c r="D22" i="7"/>
  <c r="D23" i="7"/>
  <c r="D24" i="7"/>
  <c r="D25" i="7"/>
  <c r="D31" i="7"/>
  <c r="D32" i="7"/>
  <c r="D37" i="7"/>
  <c r="D38" i="7"/>
  <c r="D39" i="7"/>
  <c r="D40" i="7"/>
  <c r="D41" i="7"/>
  <c r="D45" i="7"/>
  <c r="D46" i="7"/>
  <c r="D49" i="7"/>
  <c r="D50" i="7"/>
  <c r="D51" i="7"/>
  <c r="D52" i="7"/>
  <c r="D53" i="7"/>
  <c r="D54" i="7"/>
  <c r="D55" i="7"/>
  <c r="D56" i="7"/>
  <c r="D57" i="7"/>
  <c r="D58" i="7"/>
  <c r="D59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G8" i="7"/>
  <c r="G7" i="7"/>
  <c r="G6" i="7"/>
  <c r="D99" i="7"/>
  <c r="D102" i="7"/>
  <c r="D103" i="7"/>
  <c r="D104" i="7"/>
  <c r="D105" i="7"/>
  <c r="D106" i="7"/>
  <c r="D107" i="7"/>
  <c r="D108" i="7"/>
  <c r="D109" i="7"/>
  <c r="D113" i="7"/>
  <c r="D114" i="7"/>
  <c r="D117" i="7"/>
  <c r="D118" i="7"/>
  <c r="D119" i="7"/>
  <c r="D120" i="7"/>
  <c r="D121" i="7"/>
  <c r="D125" i="7"/>
  <c r="D126" i="7"/>
  <c r="D129" i="7"/>
  <c r="D130" i="7"/>
  <c r="D131" i="7"/>
  <c r="D132" i="7"/>
  <c r="D133" i="7"/>
  <c r="D134" i="7"/>
  <c r="D135" i="7"/>
  <c r="D136" i="7"/>
  <c r="D137" i="7"/>
  <c r="D138" i="7"/>
  <c r="D139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G12" i="7"/>
  <c r="G9" i="7" l="1"/>
  <c r="G150" i="7" s="1"/>
  <c r="G136" i="7"/>
  <c r="G128" i="7"/>
  <c r="G124" i="7"/>
  <c r="G120" i="7"/>
  <c r="G116" i="7"/>
  <c r="G112" i="7"/>
  <c r="G108" i="7"/>
  <c r="G104" i="7"/>
  <c r="G100" i="7"/>
  <c r="G18" i="7"/>
  <c r="G22" i="7"/>
  <c r="G26" i="7"/>
  <c r="G30" i="7"/>
  <c r="G34" i="7"/>
  <c r="G38" i="7"/>
  <c r="G42" i="7"/>
  <c r="G46" i="7"/>
  <c r="G50" i="7"/>
  <c r="G54" i="7"/>
  <c r="G58" i="7"/>
  <c r="G62" i="7"/>
  <c r="G66" i="7"/>
  <c r="G70" i="7"/>
  <c r="G147" i="7"/>
  <c r="G143" i="7"/>
  <c r="G139" i="7"/>
  <c r="G135" i="7"/>
  <c r="G131" i="7"/>
  <c r="G127" i="7"/>
  <c r="G123" i="7"/>
  <c r="G119" i="7"/>
  <c r="G115" i="7"/>
  <c r="G111" i="7"/>
  <c r="G107" i="7"/>
  <c r="G103" i="7"/>
  <c r="G99" i="7"/>
  <c r="G19" i="7"/>
  <c r="G23" i="7"/>
  <c r="G27" i="7"/>
  <c r="G31" i="7"/>
  <c r="G35" i="7"/>
  <c r="G39" i="7"/>
  <c r="G43" i="7"/>
  <c r="G47" i="7"/>
  <c r="G51" i="7"/>
  <c r="G55" i="7"/>
  <c r="G59" i="7"/>
  <c r="G63" i="7"/>
  <c r="G67" i="7"/>
  <c r="G17" i="7"/>
  <c r="G132" i="7" l="1"/>
  <c r="G140" i="7"/>
  <c r="G144" i="7"/>
  <c r="G148" i="7"/>
  <c r="G69" i="7"/>
  <c r="G65" i="7"/>
  <c r="G61" i="7"/>
  <c r="G57" i="7"/>
  <c r="G53" i="7"/>
  <c r="G49" i="7"/>
  <c r="G45" i="7"/>
  <c r="G41" i="7"/>
  <c r="G37" i="7"/>
  <c r="G33" i="7"/>
  <c r="G29" i="7"/>
  <c r="G25" i="7"/>
  <c r="G21" i="7"/>
  <c r="G97" i="7"/>
  <c r="G101" i="7"/>
  <c r="G105" i="7"/>
  <c r="G109" i="7"/>
  <c r="G113" i="7"/>
  <c r="G117" i="7"/>
  <c r="G121" i="7"/>
  <c r="G125" i="7"/>
  <c r="G129" i="7"/>
  <c r="G133" i="7"/>
  <c r="G137" i="7"/>
  <c r="G141" i="7"/>
  <c r="G145" i="7"/>
  <c r="G149" i="7"/>
  <c r="G68" i="7"/>
  <c r="G64" i="7"/>
  <c r="G60" i="7"/>
  <c r="G56" i="7"/>
  <c r="G52" i="7"/>
  <c r="G48" i="7"/>
  <c r="G44" i="7"/>
  <c r="G40" i="7"/>
  <c r="G36" i="7"/>
  <c r="G32" i="7"/>
  <c r="G28" i="7"/>
  <c r="G24" i="7"/>
  <c r="G20" i="7"/>
  <c r="G98" i="7"/>
  <c r="G102" i="7"/>
  <c r="G106" i="7"/>
  <c r="G110" i="7"/>
  <c r="G114" i="7"/>
  <c r="G118" i="7"/>
  <c r="G122" i="7"/>
  <c r="G126" i="7"/>
  <c r="G130" i="7"/>
  <c r="G134" i="7"/>
  <c r="G138" i="7"/>
  <c r="G142" i="7"/>
  <c r="G146" i="7"/>
  <c r="B177" i="7" l="1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3" i="7"/>
  <c r="C114" i="7"/>
  <c r="C115" i="7"/>
  <c r="C117" i="7"/>
  <c r="C118" i="7"/>
  <c r="C119" i="7"/>
  <c r="C120" i="7"/>
  <c r="C121" i="7"/>
  <c r="C122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B99" i="7"/>
  <c r="B104" i="7"/>
  <c r="B105" i="7"/>
  <c r="B108" i="7"/>
  <c r="B109" i="7"/>
  <c r="B113" i="7"/>
  <c r="B114" i="7"/>
  <c r="B118" i="7"/>
  <c r="B119" i="7"/>
  <c r="B122" i="7"/>
  <c r="B125" i="7"/>
  <c r="B126" i="7"/>
  <c r="B130" i="7"/>
  <c r="B131" i="7"/>
  <c r="B134" i="7"/>
  <c r="B135" i="7"/>
  <c r="B136" i="7"/>
  <c r="B140" i="7"/>
  <c r="B142" i="7"/>
  <c r="B143" i="7"/>
  <c r="B151" i="7"/>
  <c r="B152" i="7"/>
  <c r="B153" i="7"/>
  <c r="B154" i="7"/>
  <c r="B155" i="7"/>
  <c r="B167" i="7"/>
  <c r="B168" i="7"/>
  <c r="B169" i="7"/>
  <c r="B172" i="7"/>
  <c r="B173" i="7"/>
  <c r="B175" i="7"/>
  <c r="B176" i="7"/>
  <c r="B178" i="7"/>
  <c r="B75" i="7" l="1"/>
  <c r="B91" i="7"/>
  <c r="C91" i="7" s="1"/>
  <c r="D91" i="7" s="1"/>
  <c r="B11" i="7"/>
  <c r="C11" i="7" s="1"/>
  <c r="D11" i="7" s="1"/>
  <c r="C6" i="7"/>
  <c r="E6" i="7" s="1"/>
  <c r="D6" i="7"/>
  <c r="C7" i="7"/>
  <c r="E7" i="7" s="1"/>
  <c r="D7" i="7"/>
  <c r="C8" i="7"/>
  <c r="E8" i="7" s="1"/>
  <c r="D8" i="7"/>
  <c r="D5" i="7"/>
  <c r="C5" i="7"/>
  <c r="C18" i="7"/>
  <c r="C19" i="7"/>
  <c r="C20" i="7"/>
  <c r="C21" i="7"/>
  <c r="C22" i="7"/>
  <c r="C23" i="7"/>
  <c r="C24" i="7"/>
  <c r="C25" i="7"/>
  <c r="C26" i="7"/>
  <c r="C27" i="7"/>
  <c r="C31" i="7"/>
  <c r="C32" i="7"/>
  <c r="C33" i="7"/>
  <c r="C34" i="7"/>
  <c r="C37" i="7"/>
  <c r="C38" i="7"/>
  <c r="C39" i="7"/>
  <c r="C40" i="7"/>
  <c r="C41" i="7"/>
  <c r="C4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B18" i="7"/>
  <c r="C17" i="7"/>
  <c r="B19" i="7"/>
  <c r="B22" i="7"/>
  <c r="B24" i="7"/>
  <c r="B25" i="7"/>
  <c r="B31" i="7"/>
  <c r="B32" i="7"/>
  <c r="B34" i="7"/>
  <c r="B38" i="7"/>
  <c r="B39" i="7"/>
  <c r="B40" i="7"/>
  <c r="B42" i="7"/>
  <c r="B44" i="7"/>
  <c r="B45" i="7"/>
  <c r="B46" i="7"/>
  <c r="B50" i="7"/>
  <c r="B51" i="7"/>
  <c r="B52" i="7"/>
  <c r="B54" i="7"/>
  <c r="B55" i="7"/>
  <c r="B56" i="7"/>
  <c r="B58" i="7"/>
  <c r="B60" i="7"/>
  <c r="B62" i="7"/>
  <c r="B63" i="7"/>
  <c r="B64" i="7"/>
  <c r="B66" i="7"/>
  <c r="B68" i="7"/>
  <c r="B71" i="7"/>
  <c r="B72" i="7"/>
  <c r="B73" i="7"/>
  <c r="B10" i="2"/>
  <c r="B12" i="2" s="1"/>
  <c r="E9" i="7" l="1"/>
  <c r="B157" i="7" s="1"/>
  <c r="B69" i="7"/>
  <c r="B67" i="7"/>
  <c r="B65" i="7"/>
  <c r="B48" i="7"/>
  <c r="B36" i="7"/>
  <c r="B28" i="7"/>
  <c r="C9" i="7"/>
  <c r="C111" i="7" s="1"/>
  <c r="D9" i="7"/>
  <c r="D60" i="7" s="1"/>
  <c r="D20" i="7"/>
  <c r="B30" i="7"/>
  <c r="B26" i="7"/>
  <c r="B20" i="7"/>
  <c r="B77" i="7"/>
  <c r="B161" i="7"/>
  <c r="B163" i="7"/>
  <c r="E157" i="7"/>
  <c r="C158" i="7"/>
  <c r="E159" i="7"/>
  <c r="C160" i="7"/>
  <c r="E161" i="7"/>
  <c r="C162" i="7"/>
  <c r="E163" i="7"/>
  <c r="C164" i="7"/>
  <c r="E165" i="7"/>
  <c r="C77" i="7"/>
  <c r="E78" i="7"/>
  <c r="C79" i="7"/>
  <c r="E80" i="7"/>
  <c r="C81" i="7"/>
  <c r="E82" i="7"/>
  <c r="C83" i="7"/>
  <c r="E84" i="7"/>
  <c r="C85" i="7"/>
  <c r="B81" i="7"/>
  <c r="B83" i="7"/>
  <c r="F158" i="7"/>
  <c r="F159" i="7"/>
  <c r="F161" i="7"/>
  <c r="F162" i="7"/>
  <c r="D165" i="7"/>
  <c r="D77" i="7"/>
  <c r="D79" i="7"/>
  <c r="F79" i="7"/>
  <c r="F82" i="7"/>
  <c r="F83" i="7"/>
  <c r="B78" i="7"/>
  <c r="B82" i="7"/>
  <c r="B162" i="7"/>
  <c r="B164" i="7"/>
  <c r="D158" i="7"/>
  <c r="D159" i="7"/>
  <c r="D163" i="7"/>
  <c r="F164" i="7"/>
  <c r="D80" i="7"/>
  <c r="D81" i="7"/>
  <c r="F84" i="7"/>
  <c r="B80" i="7"/>
  <c r="D127" i="7"/>
  <c r="D124" i="7"/>
  <c r="B181" i="7"/>
  <c r="B179" i="7"/>
  <c r="B101" i="7"/>
  <c r="B103" i="7"/>
  <c r="B107" i="7"/>
  <c r="B111" i="7"/>
  <c r="B115" i="7"/>
  <c r="B117" i="7"/>
  <c r="B121" i="7"/>
  <c r="B123" i="7"/>
  <c r="B127" i="7"/>
  <c r="B129" i="7"/>
  <c r="B133" i="7"/>
  <c r="B137" i="7"/>
  <c r="B139" i="7"/>
  <c r="B141" i="7"/>
  <c r="B145" i="7"/>
  <c r="B147" i="7"/>
  <c r="B149" i="7"/>
  <c r="B17" i="7"/>
  <c r="B180" i="7"/>
  <c r="B182" i="7"/>
  <c r="B174" i="7"/>
  <c r="B98" i="7"/>
  <c r="B100" i="7"/>
  <c r="B102" i="7"/>
  <c r="B106" i="7"/>
  <c r="B110" i="7"/>
  <c r="B112" i="7"/>
  <c r="B116" i="7"/>
  <c r="B120" i="7"/>
  <c r="B124" i="7"/>
  <c r="B128" i="7"/>
  <c r="B132" i="7"/>
  <c r="B138" i="7"/>
  <c r="B144" i="7"/>
  <c r="B146" i="7"/>
  <c r="B148" i="7"/>
  <c r="B150" i="7"/>
  <c r="B97" i="7"/>
  <c r="B70" i="7"/>
  <c r="C28" i="7"/>
  <c r="C124" i="7"/>
  <c r="B61" i="7"/>
  <c r="B59" i="7"/>
  <c r="B57" i="7"/>
  <c r="B53" i="7"/>
  <c r="B49" i="7"/>
  <c r="B47" i="7"/>
  <c r="B43" i="7"/>
  <c r="B41" i="7"/>
  <c r="B37" i="7"/>
  <c r="B35" i="7"/>
  <c r="B33" i="7"/>
  <c r="B29" i="7"/>
  <c r="B27" i="7"/>
  <c r="B23" i="7"/>
  <c r="B21" i="7"/>
  <c r="C44" i="7"/>
  <c r="C43" i="7"/>
  <c r="D182" i="7"/>
  <c r="C182" i="7"/>
  <c r="D181" i="7"/>
  <c r="C181" i="7"/>
  <c r="D180" i="7"/>
  <c r="C180" i="7"/>
  <c r="D179" i="7"/>
  <c r="C179" i="7"/>
  <c r="D178" i="7"/>
  <c r="C178" i="7"/>
  <c r="D177" i="7"/>
  <c r="C177" i="7"/>
  <c r="D176" i="7"/>
  <c r="C176" i="7"/>
  <c r="D175" i="7"/>
  <c r="C175" i="7"/>
  <c r="C169" i="7"/>
  <c r="D168" i="7"/>
  <c r="C168" i="7"/>
  <c r="D167" i="7"/>
  <c r="C167" i="7"/>
  <c r="F166" i="7"/>
  <c r="E166" i="7"/>
  <c r="D166" i="7"/>
  <c r="C166" i="7"/>
  <c r="C154" i="7"/>
  <c r="D89" i="7"/>
  <c r="C89" i="7"/>
  <c r="B89" i="7"/>
  <c r="F86" i="7"/>
  <c r="E86" i="7"/>
  <c r="D86" i="7"/>
  <c r="C86" i="7"/>
  <c r="D74" i="7"/>
  <c r="C29" i="7" l="1"/>
  <c r="D83" i="7"/>
  <c r="D162" i="7"/>
  <c r="B160" i="7"/>
  <c r="F81" i="7"/>
  <c r="D164" i="7"/>
  <c r="F157" i="7"/>
  <c r="C84" i="7"/>
  <c r="C80" i="7"/>
  <c r="C165" i="7"/>
  <c r="C161" i="7"/>
  <c r="C157" i="7"/>
  <c r="C35" i="7"/>
  <c r="D112" i="7"/>
  <c r="D82" i="7"/>
  <c r="F160" i="7"/>
  <c r="B158" i="7"/>
  <c r="F80" i="7"/>
  <c r="F163" i="7"/>
  <c r="B85" i="7"/>
  <c r="E83" i="7"/>
  <c r="E79" i="7"/>
  <c r="E164" i="7"/>
  <c r="E160" i="7"/>
  <c r="B165" i="7"/>
  <c r="D21" i="7"/>
  <c r="C112" i="7"/>
  <c r="D101" i="7"/>
  <c r="F78" i="7"/>
  <c r="D157" i="7"/>
  <c r="D85" i="7"/>
  <c r="D78" i="7"/>
  <c r="D161" i="7"/>
  <c r="B79" i="7"/>
  <c r="C82" i="7"/>
  <c r="C78" i="7"/>
  <c r="C163" i="7"/>
  <c r="C159" i="7"/>
  <c r="B159" i="7"/>
  <c r="D35" i="7"/>
  <c r="C116" i="7"/>
  <c r="C30" i="7"/>
  <c r="C123" i="7"/>
  <c r="B84" i="7"/>
  <c r="F85" i="7"/>
  <c r="F165" i="7"/>
  <c r="D84" i="7"/>
  <c r="F77" i="7"/>
  <c r="D160" i="7"/>
  <c r="E85" i="7"/>
  <c r="E81" i="7"/>
  <c r="E77" i="7"/>
  <c r="E162" i="7"/>
  <c r="E158" i="7"/>
  <c r="D30" i="7"/>
  <c r="C36" i="7"/>
  <c r="D128" i="7"/>
  <c r="D98" i="7"/>
  <c r="D110" i="7"/>
  <c r="D115" i="7"/>
  <c r="D36" i="7"/>
  <c r="D26" i="7"/>
  <c r="D44" i="7"/>
  <c r="D43" i="7"/>
  <c r="D27" i="7"/>
  <c r="D122" i="7"/>
  <c r="D100" i="7"/>
  <c r="D140" i="7"/>
  <c r="D116" i="7"/>
  <c r="D97" i="7"/>
  <c r="D123" i="7"/>
  <c r="D111" i="7"/>
  <c r="D18" i="7"/>
  <c r="D48" i="7"/>
  <c r="D33" i="7"/>
  <c r="D34" i="7"/>
  <c r="D47" i="7"/>
  <c r="D29" i="7"/>
  <c r="D42" i="7"/>
  <c r="D17" i="7"/>
  <c r="D28" i="7"/>
  <c r="F145" i="6"/>
  <c r="E158" i="6"/>
  <c r="D158" i="6"/>
  <c r="C158" i="6"/>
  <c r="F67" i="6"/>
  <c r="E80" i="6"/>
  <c r="D80" i="6"/>
  <c r="C80" i="6"/>
  <c r="B182" i="5"/>
  <c r="B174" i="5"/>
  <c r="F171" i="5"/>
  <c r="E171" i="5"/>
  <c r="C171" i="5"/>
  <c r="D80" i="5"/>
  <c r="C80" i="5"/>
  <c r="B80" i="5"/>
  <c r="E77" i="5"/>
  <c r="F77" i="5"/>
  <c r="C83" i="6" l="1"/>
  <c r="D83" i="6" s="1"/>
  <c r="C12" i="6"/>
  <c r="C13" i="6"/>
  <c r="C14" i="6"/>
  <c r="C15" i="6"/>
  <c r="C16" i="6"/>
  <c r="B82" i="6"/>
  <c r="C82" i="6"/>
  <c r="D82" i="6"/>
  <c r="B146" i="6"/>
  <c r="C146" i="6"/>
  <c r="D159" i="6"/>
  <c r="B159" i="6"/>
  <c r="C159" i="6"/>
  <c r="D160" i="6"/>
  <c r="B160" i="6"/>
  <c r="C160" i="6"/>
  <c r="C161" i="6"/>
  <c r="B164" i="6"/>
  <c r="B165" i="6"/>
  <c r="B167" i="6"/>
  <c r="C167" i="6"/>
  <c r="D167" i="6"/>
  <c r="B168" i="6"/>
  <c r="C168" i="6"/>
  <c r="D168" i="6"/>
  <c r="B169" i="6"/>
  <c r="C169" i="6"/>
  <c r="D169" i="6"/>
  <c r="B170" i="6"/>
  <c r="C170" i="6"/>
  <c r="D170" i="6"/>
  <c r="C171" i="6"/>
  <c r="D171" i="6"/>
  <c r="C172" i="6"/>
  <c r="D172" i="6"/>
  <c r="C173" i="6"/>
  <c r="D173" i="6"/>
  <c r="C174" i="6"/>
  <c r="D174" i="6"/>
  <c r="C11" i="6"/>
  <c r="B3" i="6"/>
  <c r="C5" i="6"/>
  <c r="D5" i="6" s="1"/>
  <c r="E10" i="2"/>
  <c r="E12" i="2" s="1"/>
  <c r="B149" i="6" l="1"/>
  <c r="F149" i="6"/>
  <c r="F157" i="6"/>
  <c r="D157" i="6"/>
  <c r="B157" i="6"/>
  <c r="E156" i="6"/>
  <c r="C156" i="6"/>
  <c r="F155" i="6"/>
  <c r="D155" i="6"/>
  <c r="B155" i="6"/>
  <c r="E154" i="6"/>
  <c r="C154" i="6"/>
  <c r="F153" i="6"/>
  <c r="D153" i="6"/>
  <c r="B153" i="6"/>
  <c r="E152" i="6"/>
  <c r="C152" i="6"/>
  <c r="F151" i="6"/>
  <c r="D151" i="6"/>
  <c r="B151" i="6"/>
  <c r="E150" i="6"/>
  <c r="C150" i="6"/>
  <c r="D149" i="6"/>
  <c r="E157" i="6"/>
  <c r="C157" i="6"/>
  <c r="F156" i="6"/>
  <c r="D156" i="6"/>
  <c r="B156" i="6"/>
  <c r="E155" i="6"/>
  <c r="C155" i="6"/>
  <c r="F154" i="6"/>
  <c r="D154" i="6"/>
  <c r="B154" i="6"/>
  <c r="E153" i="6"/>
  <c r="C153" i="6"/>
  <c r="F152" i="6"/>
  <c r="D152" i="6"/>
  <c r="B152" i="6"/>
  <c r="E151" i="6"/>
  <c r="C151" i="6"/>
  <c r="F150" i="6"/>
  <c r="D150" i="6"/>
  <c r="B150" i="6"/>
  <c r="E149" i="6"/>
  <c r="C149" i="6"/>
  <c r="C72" i="6"/>
  <c r="E72" i="6"/>
  <c r="B73" i="6"/>
  <c r="D73" i="6"/>
  <c r="F73" i="6"/>
  <c r="C74" i="6"/>
  <c r="E74" i="6"/>
  <c r="B75" i="6"/>
  <c r="D75" i="6"/>
  <c r="F75" i="6"/>
  <c r="C76" i="6"/>
  <c r="E76" i="6"/>
  <c r="B77" i="6"/>
  <c r="D77" i="6"/>
  <c r="F77" i="6"/>
  <c r="C78" i="6"/>
  <c r="E78" i="6"/>
  <c r="B79" i="6"/>
  <c r="D79" i="6"/>
  <c r="F79" i="6"/>
  <c r="D71" i="6"/>
  <c r="F71" i="6"/>
  <c r="B72" i="6"/>
  <c r="D72" i="6"/>
  <c r="F72" i="6"/>
  <c r="C73" i="6"/>
  <c r="E73" i="6"/>
  <c r="B74" i="6"/>
  <c r="D74" i="6"/>
  <c r="F74" i="6"/>
  <c r="C75" i="6"/>
  <c r="E75" i="6"/>
  <c r="B76" i="6"/>
  <c r="D76" i="6"/>
  <c r="F76" i="6"/>
  <c r="C77" i="6"/>
  <c r="E77" i="6"/>
  <c r="B78" i="6"/>
  <c r="D78" i="6"/>
  <c r="F78" i="6"/>
  <c r="C79" i="6"/>
  <c r="E79" i="6"/>
  <c r="C71" i="6"/>
  <c r="E71" i="6"/>
  <c r="B71" i="6"/>
  <c r="D10" i="5"/>
  <c r="D13" i="6" s="1"/>
  <c r="D13" i="5"/>
  <c r="D16" i="6" s="1"/>
  <c r="D14" i="5"/>
  <c r="D17" i="6" s="1"/>
  <c r="D15" i="5"/>
  <c r="D18" i="6" s="1"/>
  <c r="D16" i="5"/>
  <c r="D19" i="6" s="1"/>
  <c r="D22" i="5"/>
  <c r="D25" i="6" s="1"/>
  <c r="D23" i="5"/>
  <c r="D26" i="6" s="1"/>
  <c r="D28" i="5"/>
  <c r="D31" i="6" s="1"/>
  <c r="D77" i="5"/>
  <c r="D29" i="5"/>
  <c r="D32" i="6" s="1"/>
  <c r="D30" i="5"/>
  <c r="D33" i="6" s="1"/>
  <c r="D31" i="5"/>
  <c r="D34" i="6" s="1"/>
  <c r="D32" i="5"/>
  <c r="D35" i="6" s="1"/>
  <c r="D36" i="5"/>
  <c r="D39" i="6" s="1"/>
  <c r="D37" i="5"/>
  <c r="D40" i="6" s="1"/>
  <c r="D40" i="5"/>
  <c r="D43" i="6" s="1"/>
  <c r="D41" i="5"/>
  <c r="D44" i="6" s="1"/>
  <c r="D42" i="5"/>
  <c r="D45" i="6" s="1"/>
  <c r="D43" i="5"/>
  <c r="D46" i="6" s="1"/>
  <c r="D44" i="5"/>
  <c r="D47" i="6" s="1"/>
  <c r="D45" i="5"/>
  <c r="D48" i="6" s="1"/>
  <c r="D46" i="5"/>
  <c r="D49" i="6" s="1"/>
  <c r="D47" i="5"/>
  <c r="D50" i="6" s="1"/>
  <c r="D48" i="5"/>
  <c r="D51" i="6" s="1"/>
  <c r="D49" i="5"/>
  <c r="D52" i="6" s="1"/>
  <c r="D50" i="5"/>
  <c r="D53" i="6" s="1"/>
  <c r="D52" i="5"/>
  <c r="D55" i="6" s="1"/>
  <c r="D53" i="5"/>
  <c r="D56" i="6" s="1"/>
  <c r="D54" i="5"/>
  <c r="D57" i="6" s="1"/>
  <c r="D55" i="5"/>
  <c r="D58" i="6" s="1"/>
  <c r="D56" i="5"/>
  <c r="D59" i="6" s="1"/>
  <c r="D57" i="5"/>
  <c r="D60" i="6" s="1"/>
  <c r="D58" i="5"/>
  <c r="D61" i="6" s="1"/>
  <c r="D59" i="5"/>
  <c r="D62" i="6" s="1"/>
  <c r="D60" i="5"/>
  <c r="D63" i="6" s="1"/>
  <c r="D61" i="5"/>
  <c r="D64" i="6" s="1"/>
  <c r="D62" i="5"/>
  <c r="D65" i="6" s="1"/>
  <c r="D63" i="5"/>
  <c r="D66" i="6" s="1"/>
  <c r="D64" i="5"/>
  <c r="D67" i="6" s="1"/>
  <c r="D68" i="6"/>
  <c r="D83" i="5"/>
  <c r="D84" i="5"/>
  <c r="D88" i="5"/>
  <c r="D91" i="6" s="1"/>
  <c r="D91" i="5"/>
  <c r="D94" i="6" s="1"/>
  <c r="D92" i="5"/>
  <c r="D95" i="6" s="1"/>
  <c r="D93" i="5"/>
  <c r="D94" i="5"/>
  <c r="D95" i="5"/>
  <c r="D96" i="6" s="1"/>
  <c r="D96" i="5"/>
  <c r="D97" i="6" s="1"/>
  <c r="D97" i="5"/>
  <c r="D98" i="6" s="1"/>
  <c r="D98" i="5"/>
  <c r="D99" i="6" s="1"/>
  <c r="D99" i="5"/>
  <c r="D100" i="6" s="1"/>
  <c r="D100" i="5"/>
  <c r="D101" i="6" s="1"/>
  <c r="D104" i="5"/>
  <c r="D105" i="5"/>
  <c r="D106" i="5"/>
  <c r="D107" i="5"/>
  <c r="D105" i="6" s="1"/>
  <c r="D108" i="5"/>
  <c r="D106" i="6" s="1"/>
  <c r="D111" i="5"/>
  <c r="D109" i="6" s="1"/>
  <c r="D112" i="5"/>
  <c r="D113" i="5"/>
  <c r="D114" i="5"/>
  <c r="D115" i="5"/>
  <c r="D116" i="5"/>
  <c r="D110" i="6" s="1"/>
  <c r="D117" i="5"/>
  <c r="D111" i="6" s="1"/>
  <c r="D118" i="5"/>
  <c r="D112" i="6" s="1"/>
  <c r="D119" i="5"/>
  <c r="D113" i="6" s="1"/>
  <c r="D123" i="5"/>
  <c r="D124" i="5"/>
  <c r="D125" i="5"/>
  <c r="D126" i="5"/>
  <c r="D127" i="5"/>
  <c r="D117" i="6" s="1"/>
  <c r="D128" i="5"/>
  <c r="D118" i="6" s="1"/>
  <c r="D131" i="5"/>
  <c r="D121" i="6" s="1"/>
  <c r="D132" i="5"/>
  <c r="D133" i="5"/>
  <c r="D134" i="5"/>
  <c r="D135" i="5"/>
  <c r="D122" i="6" s="1"/>
  <c r="D136" i="5"/>
  <c r="D123" i="6" s="1"/>
  <c r="D137" i="5"/>
  <c r="D124" i="6" s="1"/>
  <c r="D138" i="5"/>
  <c r="D125" i="6" s="1"/>
  <c r="D139" i="5"/>
  <c r="D126" i="6" s="1"/>
  <c r="D140" i="5"/>
  <c r="D127" i="6" s="1"/>
  <c r="D141" i="5"/>
  <c r="D128" i="6" s="1"/>
  <c r="D142" i="5"/>
  <c r="D129" i="6" s="1"/>
  <c r="D143" i="5"/>
  <c r="D130" i="6" s="1"/>
  <c r="D144" i="5"/>
  <c r="D131" i="6" s="1"/>
  <c r="D146" i="5"/>
  <c r="D133" i="6" s="1"/>
  <c r="D147" i="5"/>
  <c r="D134" i="6" s="1"/>
  <c r="D148" i="5"/>
  <c r="D135" i="6" s="1"/>
  <c r="D149" i="5"/>
  <c r="D136" i="6" s="1"/>
  <c r="D150" i="5"/>
  <c r="D137" i="6" s="1"/>
  <c r="D151" i="5"/>
  <c r="D138" i="6" s="1"/>
  <c r="D152" i="5"/>
  <c r="D139" i="6" s="1"/>
  <c r="D153" i="5"/>
  <c r="D140" i="6" s="1"/>
  <c r="D154" i="5"/>
  <c r="D141" i="6" s="1"/>
  <c r="D155" i="5"/>
  <c r="D142" i="6" s="1"/>
  <c r="D156" i="5"/>
  <c r="D143" i="6" s="1"/>
  <c r="D157" i="5"/>
  <c r="D144" i="6" s="1"/>
  <c r="D158" i="5"/>
  <c r="D145" i="6" s="1"/>
  <c r="D159" i="5"/>
  <c r="D96" i="12" l="1"/>
  <c r="D96" i="11"/>
  <c r="D97" i="10"/>
  <c r="D96" i="9"/>
  <c r="D95" i="12"/>
  <c r="D95" i="11"/>
  <c r="D96" i="10"/>
  <c r="D95" i="9"/>
  <c r="D155" i="12"/>
  <c r="D155" i="11"/>
  <c r="D156" i="10"/>
  <c r="D155" i="9"/>
  <c r="D146" i="6"/>
  <c r="D154" i="7"/>
  <c r="D86" i="6"/>
  <c r="D94" i="7"/>
  <c r="D87" i="6"/>
  <c r="D95" i="7"/>
  <c r="B186" i="5"/>
  <c r="B173" i="6" s="1"/>
  <c r="B184" i="5"/>
  <c r="B171" i="6" s="1"/>
  <c r="B187" i="5"/>
  <c r="B174" i="6" s="1"/>
  <c r="B185" i="5"/>
  <c r="B172" i="6" s="1"/>
  <c r="B8" i="5"/>
  <c r="B11" i="6" s="1"/>
  <c r="C2" i="5"/>
  <c r="D2" i="5"/>
  <c r="B2" i="5"/>
  <c r="C14" i="5"/>
  <c r="C17" i="6" s="1"/>
  <c r="C15" i="5"/>
  <c r="C18" i="6" s="1"/>
  <c r="C16" i="5"/>
  <c r="C19" i="6" s="1"/>
  <c r="C17" i="5"/>
  <c r="C20" i="6" s="1"/>
  <c r="C18" i="5"/>
  <c r="C21" i="6" s="1"/>
  <c r="C22" i="5"/>
  <c r="C25" i="6" s="1"/>
  <c r="C23" i="5"/>
  <c r="C26" i="6" s="1"/>
  <c r="C24" i="5"/>
  <c r="C27" i="6" s="1"/>
  <c r="C25" i="5"/>
  <c r="C28" i="6" s="1"/>
  <c r="C28" i="5"/>
  <c r="C31" i="6" s="1"/>
  <c r="C77" i="5"/>
  <c r="C29" i="5"/>
  <c r="C32" i="6" s="1"/>
  <c r="C30" i="5"/>
  <c r="C33" i="6" s="1"/>
  <c r="C31" i="5"/>
  <c r="C34" i="6" s="1"/>
  <c r="C32" i="5"/>
  <c r="C35" i="6" s="1"/>
  <c r="C33" i="5"/>
  <c r="C36" i="6" s="1"/>
  <c r="C36" i="5"/>
  <c r="C39" i="6" s="1"/>
  <c r="C37" i="5"/>
  <c r="C40" i="6" s="1"/>
  <c r="C38" i="5"/>
  <c r="C41" i="6" s="1"/>
  <c r="C39" i="5"/>
  <c r="C42" i="6" s="1"/>
  <c r="C40" i="5"/>
  <c r="C43" i="6" s="1"/>
  <c r="C41" i="5"/>
  <c r="C44" i="6" s="1"/>
  <c r="C42" i="5"/>
  <c r="C45" i="6" s="1"/>
  <c r="C43" i="5"/>
  <c r="C46" i="6" s="1"/>
  <c r="C44" i="5"/>
  <c r="C47" i="6" s="1"/>
  <c r="C45" i="5"/>
  <c r="C48" i="6" s="1"/>
  <c r="C46" i="5"/>
  <c r="C49" i="6" s="1"/>
  <c r="C47" i="5"/>
  <c r="C50" i="6" s="1"/>
  <c r="C48" i="5"/>
  <c r="C51" i="6" s="1"/>
  <c r="C49" i="5"/>
  <c r="C52" i="6" s="1"/>
  <c r="C50" i="5"/>
  <c r="C53" i="6" s="1"/>
  <c r="C51" i="5"/>
  <c r="C54" i="6" s="1"/>
  <c r="C52" i="5"/>
  <c r="C55" i="6" s="1"/>
  <c r="C53" i="5"/>
  <c r="C56" i="6" s="1"/>
  <c r="C54" i="5"/>
  <c r="C57" i="6" s="1"/>
  <c r="C55" i="5"/>
  <c r="C58" i="6" s="1"/>
  <c r="C56" i="5"/>
  <c r="C59" i="6" s="1"/>
  <c r="C57" i="5"/>
  <c r="C60" i="6" s="1"/>
  <c r="C58" i="5"/>
  <c r="C61" i="6" s="1"/>
  <c r="C59" i="5"/>
  <c r="C62" i="6" s="1"/>
  <c r="C60" i="5"/>
  <c r="C63" i="6" s="1"/>
  <c r="C61" i="5"/>
  <c r="C64" i="6" s="1"/>
  <c r="C62" i="5"/>
  <c r="C65" i="6" s="1"/>
  <c r="C63" i="5"/>
  <c r="C66" i="6" s="1"/>
  <c r="C64" i="5"/>
  <c r="C67" i="6" s="1"/>
  <c r="C83" i="5"/>
  <c r="C84" i="5"/>
  <c r="C85" i="5"/>
  <c r="C86" i="5"/>
  <c r="C89" i="6" s="1"/>
  <c r="C87" i="5"/>
  <c r="C90" i="6" s="1"/>
  <c r="C88" i="5"/>
  <c r="C91" i="6" s="1"/>
  <c r="C89" i="5"/>
  <c r="C92" i="6" s="1"/>
  <c r="C90" i="5"/>
  <c r="C93" i="6" s="1"/>
  <c r="C91" i="5"/>
  <c r="C94" i="6" s="1"/>
  <c r="C92" i="5"/>
  <c r="C95" i="6" s="1"/>
  <c r="C93" i="5"/>
  <c r="C94" i="5"/>
  <c r="C95" i="5"/>
  <c r="C96" i="6" s="1"/>
  <c r="C96" i="5"/>
  <c r="C97" i="6" s="1"/>
  <c r="C97" i="5"/>
  <c r="C98" i="6" s="1"/>
  <c r="C98" i="5"/>
  <c r="C99" i="6" s="1"/>
  <c r="C99" i="5"/>
  <c r="C100" i="6" s="1"/>
  <c r="C100" i="5"/>
  <c r="C101" i="6" s="1"/>
  <c r="C101" i="5"/>
  <c r="C102" i="6" s="1"/>
  <c r="C104" i="5"/>
  <c r="C105" i="5"/>
  <c r="C106" i="5"/>
  <c r="C107" i="5"/>
  <c r="C105" i="6" s="1"/>
  <c r="C108" i="5"/>
  <c r="C106" i="6" s="1"/>
  <c r="C109" i="5"/>
  <c r="C107" i="6" s="1"/>
  <c r="C111" i="5"/>
  <c r="C109" i="6" s="1"/>
  <c r="C112" i="5"/>
  <c r="C113" i="5"/>
  <c r="C114" i="5"/>
  <c r="C115" i="5"/>
  <c r="C116" i="5"/>
  <c r="C110" i="6" s="1"/>
  <c r="C117" i="5"/>
  <c r="C111" i="6" s="1"/>
  <c r="C118" i="5"/>
  <c r="C112" i="6" s="1"/>
  <c r="C119" i="5"/>
  <c r="C113" i="6" s="1"/>
  <c r="C120" i="5"/>
  <c r="C114" i="6" s="1"/>
  <c r="C123" i="5"/>
  <c r="C124" i="5"/>
  <c r="C125" i="5"/>
  <c r="C126" i="5"/>
  <c r="C127" i="5"/>
  <c r="C117" i="6" s="1"/>
  <c r="C128" i="5"/>
  <c r="C118" i="6" s="1"/>
  <c r="C129" i="5"/>
  <c r="C119" i="6" s="1"/>
  <c r="C130" i="5"/>
  <c r="C120" i="6" s="1"/>
  <c r="C131" i="5"/>
  <c r="C121" i="6" s="1"/>
  <c r="C132" i="5"/>
  <c r="C133" i="5"/>
  <c r="C134" i="5"/>
  <c r="C135" i="5"/>
  <c r="C122" i="6" s="1"/>
  <c r="C136" i="5"/>
  <c r="C123" i="6" s="1"/>
  <c r="C137" i="5"/>
  <c r="C124" i="6" s="1"/>
  <c r="C138" i="5"/>
  <c r="C125" i="6" s="1"/>
  <c r="C139" i="5"/>
  <c r="C126" i="6" s="1"/>
  <c r="C140" i="5"/>
  <c r="C127" i="6" s="1"/>
  <c r="C141" i="5"/>
  <c r="C128" i="6" s="1"/>
  <c r="C142" i="5"/>
  <c r="C129" i="6" s="1"/>
  <c r="C143" i="5"/>
  <c r="C130" i="6" s="1"/>
  <c r="C144" i="5"/>
  <c r="C131" i="6" s="1"/>
  <c r="C145" i="5"/>
  <c r="C132" i="6" s="1"/>
  <c r="C146" i="5"/>
  <c r="C133" i="6" s="1"/>
  <c r="C147" i="5"/>
  <c r="C134" i="6" s="1"/>
  <c r="C148" i="5"/>
  <c r="C135" i="6" s="1"/>
  <c r="C149" i="5"/>
  <c r="C136" i="6" s="1"/>
  <c r="C150" i="5"/>
  <c r="C137" i="6" s="1"/>
  <c r="C151" i="5"/>
  <c r="C138" i="6" s="1"/>
  <c r="C152" i="5"/>
  <c r="C139" i="6" s="1"/>
  <c r="C153" i="5"/>
  <c r="C140" i="6" s="1"/>
  <c r="C154" i="5"/>
  <c r="C141" i="6" s="1"/>
  <c r="C155" i="5"/>
  <c r="C142" i="6" s="1"/>
  <c r="C156" i="5"/>
  <c r="C143" i="6" s="1"/>
  <c r="C157" i="5"/>
  <c r="C144" i="6" s="1"/>
  <c r="C158" i="5"/>
  <c r="C145" i="6" s="1"/>
  <c r="B22" i="5"/>
  <c r="B25" i="6" s="1"/>
  <c r="B23" i="5"/>
  <c r="B26" i="6" s="1"/>
  <c r="B29" i="5"/>
  <c r="B32" i="6" s="1"/>
  <c r="B30" i="5"/>
  <c r="B33" i="6" s="1"/>
  <c r="B33" i="5"/>
  <c r="B36" i="6" s="1"/>
  <c r="B36" i="5"/>
  <c r="B39" i="6" s="1"/>
  <c r="B37" i="5"/>
  <c r="B40" i="6" s="1"/>
  <c r="B41" i="5"/>
  <c r="B44" i="6" s="1"/>
  <c r="B42" i="5"/>
  <c r="B45" i="6" s="1"/>
  <c r="B45" i="5"/>
  <c r="B48" i="6" s="1"/>
  <c r="B46" i="5"/>
  <c r="B49" i="6" s="1"/>
  <c r="B47" i="5"/>
  <c r="B50" i="6" s="1"/>
  <c r="B51" i="5"/>
  <c r="B54" i="6" s="1"/>
  <c r="B53" i="5"/>
  <c r="B56" i="6" s="1"/>
  <c r="B54" i="5"/>
  <c r="B57" i="6" s="1"/>
  <c r="B62" i="5"/>
  <c r="B65" i="6" s="1"/>
  <c r="B63" i="5"/>
  <c r="B66" i="6" s="1"/>
  <c r="B64" i="5"/>
  <c r="B67" i="6" s="1"/>
  <c r="B83" i="5"/>
  <c r="B84" i="5"/>
  <c r="B85" i="5"/>
  <c r="B86" i="5"/>
  <c r="B89" i="6" s="1"/>
  <c r="B88" i="5"/>
  <c r="B91" i="6" s="1"/>
  <c r="B90" i="5"/>
  <c r="B93" i="6" s="1"/>
  <c r="B92" i="5"/>
  <c r="B95" i="6" s="1"/>
  <c r="B93" i="5"/>
  <c r="B94" i="5"/>
  <c r="B95" i="5"/>
  <c r="B96" i="6" s="1"/>
  <c r="B96" i="5"/>
  <c r="B97" i="6" s="1"/>
  <c r="B98" i="5"/>
  <c r="B99" i="6" s="1"/>
  <c r="B99" i="5"/>
  <c r="B100" i="6" s="1"/>
  <c r="B100" i="5"/>
  <c r="B101" i="6" s="1"/>
  <c r="B102" i="5"/>
  <c r="B103" i="6" s="1"/>
  <c r="B104" i="5"/>
  <c r="B105" i="5"/>
  <c r="B106" i="5"/>
  <c r="B107" i="5"/>
  <c r="B105" i="6" s="1"/>
  <c r="B108" i="5"/>
  <c r="B106" i="6" s="1"/>
  <c r="B110" i="5"/>
  <c r="B108" i="6" s="1"/>
  <c r="B112" i="5"/>
  <c r="B113" i="5"/>
  <c r="B114" i="5"/>
  <c r="B116" i="5"/>
  <c r="B110" i="6" s="1"/>
  <c r="B117" i="5"/>
  <c r="B111" i="6" s="1"/>
  <c r="B118" i="5"/>
  <c r="B112" i="6" s="1"/>
  <c r="B120" i="5"/>
  <c r="B114" i="6" s="1"/>
  <c r="B122" i="5"/>
  <c r="B116" i="6" s="1"/>
  <c r="B123" i="5"/>
  <c r="B124" i="5"/>
  <c r="B126" i="5"/>
  <c r="B127" i="5"/>
  <c r="B117" i="6" s="1"/>
  <c r="B128" i="5"/>
  <c r="B118" i="6" s="1"/>
  <c r="B130" i="5"/>
  <c r="B120" i="6" s="1"/>
  <c r="B132" i="5"/>
  <c r="B133" i="5"/>
  <c r="B134" i="5"/>
  <c r="B135" i="5"/>
  <c r="B122" i="6" s="1"/>
  <c r="B136" i="5"/>
  <c r="B123" i="6" s="1"/>
  <c r="B138" i="5"/>
  <c r="B125" i="6" s="1"/>
  <c r="B139" i="5"/>
  <c r="B126" i="6" s="1"/>
  <c r="B140" i="5"/>
  <c r="B127" i="6" s="1"/>
  <c r="B141" i="5"/>
  <c r="B128" i="6" s="1"/>
  <c r="B142" i="5"/>
  <c r="B129" i="6" s="1"/>
  <c r="B144" i="5"/>
  <c r="B131" i="6" s="1"/>
  <c r="B145" i="5"/>
  <c r="B132" i="6" s="1"/>
  <c r="B146" i="5"/>
  <c r="B133" i="6" s="1"/>
  <c r="B147" i="5"/>
  <c r="B134" i="6" s="1"/>
  <c r="B148" i="5"/>
  <c r="B135" i="6" s="1"/>
  <c r="B150" i="5"/>
  <c r="B137" i="6" s="1"/>
  <c r="B152" i="5"/>
  <c r="B139" i="6" s="1"/>
  <c r="B154" i="5"/>
  <c r="B141" i="6" s="1"/>
  <c r="B156" i="5"/>
  <c r="B143" i="6" s="1"/>
  <c r="B157" i="5"/>
  <c r="B144" i="6" s="1"/>
  <c r="B158" i="5"/>
  <c r="B145" i="6" s="1"/>
  <c r="B15" i="5"/>
  <c r="B18" i="6" s="1"/>
  <c r="B16" i="5"/>
  <c r="B19" i="6" s="1"/>
  <c r="B18" i="5"/>
  <c r="B21" i="6" s="1"/>
  <c r="B20" i="5"/>
  <c r="B23" i="6" s="1"/>
  <c r="B10" i="5"/>
  <c r="B13" i="6" s="1"/>
  <c r="B12" i="5"/>
  <c r="B15" i="6" s="1"/>
  <c r="B14" i="5"/>
  <c r="B17" i="6" s="1"/>
  <c r="B179" i="5"/>
  <c r="B166" i="6" s="1"/>
  <c r="B97" i="12" l="1"/>
  <c r="B97" i="11"/>
  <c r="B98" i="10"/>
  <c r="B97" i="9"/>
  <c r="B96" i="12"/>
  <c r="B96" i="11"/>
  <c r="B97" i="10"/>
  <c r="B96" i="9"/>
  <c r="C97" i="12"/>
  <c r="C97" i="11"/>
  <c r="C98" i="10"/>
  <c r="C97" i="9"/>
  <c r="C95" i="12"/>
  <c r="C95" i="11"/>
  <c r="C96" i="10"/>
  <c r="C95" i="9"/>
  <c r="B95" i="12"/>
  <c r="B95" i="11"/>
  <c r="B96" i="10"/>
  <c r="B95" i="9"/>
  <c r="C96" i="12"/>
  <c r="C96" i="11"/>
  <c r="C97" i="10"/>
  <c r="C96" i="9"/>
  <c r="B87" i="6"/>
  <c r="B95" i="7"/>
  <c r="C88" i="6"/>
  <c r="C96" i="7"/>
  <c r="C86" i="6"/>
  <c r="C94" i="7"/>
  <c r="B88" i="6"/>
  <c r="B96" i="7"/>
  <c r="B86" i="6"/>
  <c r="B94" i="7"/>
  <c r="C87" i="6"/>
  <c r="C95" i="7"/>
  <c r="D12" i="5"/>
  <c r="D15" i="6" s="1"/>
  <c r="D18" i="5"/>
  <c r="D21" i="6" s="1"/>
  <c r="D20" i="5"/>
  <c r="D23" i="6" s="1"/>
  <c r="D24" i="5"/>
  <c r="D27" i="6" s="1"/>
  <c r="D26" i="5"/>
  <c r="D29" i="6" s="1"/>
  <c r="D33" i="5"/>
  <c r="D36" i="6" s="1"/>
  <c r="D35" i="5"/>
  <c r="D38" i="6" s="1"/>
  <c r="D39" i="5"/>
  <c r="D42" i="6" s="1"/>
  <c r="D86" i="5"/>
  <c r="D89" i="6" s="1"/>
  <c r="D90" i="5"/>
  <c r="D93" i="6" s="1"/>
  <c r="D102" i="5"/>
  <c r="D103" i="6" s="1"/>
  <c r="D110" i="5"/>
  <c r="D108" i="6" s="1"/>
  <c r="D120" i="5"/>
  <c r="D114" i="6" s="1"/>
  <c r="D122" i="5"/>
  <c r="D116" i="6" s="1"/>
  <c r="D130" i="5"/>
  <c r="D120" i="6" s="1"/>
  <c r="D9" i="5"/>
  <c r="D12" i="6" s="1"/>
  <c r="D11" i="5"/>
  <c r="D14" i="6" s="1"/>
  <c r="D17" i="5"/>
  <c r="D20" i="6" s="1"/>
  <c r="D19" i="5"/>
  <c r="D22" i="6" s="1"/>
  <c r="D21" i="5"/>
  <c r="D24" i="6" s="1"/>
  <c r="D25" i="5"/>
  <c r="D28" i="6" s="1"/>
  <c r="D27" i="5"/>
  <c r="D30" i="6" s="1"/>
  <c r="D34" i="5"/>
  <c r="D37" i="6" s="1"/>
  <c r="D38" i="5"/>
  <c r="D41" i="6" s="1"/>
  <c r="D51" i="5"/>
  <c r="D54" i="6" s="1"/>
  <c r="D87" i="5"/>
  <c r="D90" i="6" s="1"/>
  <c r="D89" i="5"/>
  <c r="D92" i="6" s="1"/>
  <c r="D101" i="5"/>
  <c r="D102" i="6" s="1"/>
  <c r="D103" i="5"/>
  <c r="D104" i="6" s="1"/>
  <c r="D109" i="5"/>
  <c r="D107" i="6" s="1"/>
  <c r="D121" i="5"/>
  <c r="D115" i="6" s="1"/>
  <c r="D129" i="5"/>
  <c r="D119" i="6" s="1"/>
  <c r="D145" i="5"/>
  <c r="D132" i="6" s="1"/>
  <c r="D8" i="5"/>
  <c r="D11" i="6" s="1"/>
  <c r="B13" i="5"/>
  <c r="B16" i="6" s="1"/>
  <c r="B11" i="5"/>
  <c r="B14" i="6" s="1"/>
  <c r="B9" i="5"/>
  <c r="B12" i="6" s="1"/>
  <c r="B21" i="5"/>
  <c r="B24" i="6" s="1"/>
  <c r="B19" i="5"/>
  <c r="B22" i="6" s="1"/>
  <c r="B17" i="5"/>
  <c r="B20" i="6" s="1"/>
  <c r="B155" i="5"/>
  <c r="B142" i="6" s="1"/>
  <c r="B153" i="5"/>
  <c r="B140" i="6" s="1"/>
  <c r="B151" i="5"/>
  <c r="B138" i="6" s="1"/>
  <c r="B149" i="5"/>
  <c r="B136" i="6" s="1"/>
  <c r="B143" i="5"/>
  <c r="B130" i="6" s="1"/>
  <c r="B137" i="5"/>
  <c r="B124" i="6" s="1"/>
  <c r="B131" i="5"/>
  <c r="B121" i="6" s="1"/>
  <c r="B129" i="5"/>
  <c r="B119" i="6" s="1"/>
  <c r="B125" i="5"/>
  <c r="B121" i="5"/>
  <c r="B115" i="6" s="1"/>
  <c r="B119" i="5"/>
  <c r="B113" i="6" s="1"/>
  <c r="B115" i="5"/>
  <c r="B111" i="5"/>
  <c r="B109" i="5"/>
  <c r="B107" i="6" s="1"/>
  <c r="B103" i="5"/>
  <c r="B104" i="6" s="1"/>
  <c r="B101" i="5"/>
  <c r="B102" i="6" s="1"/>
  <c r="B97" i="5"/>
  <c r="B98" i="6" s="1"/>
  <c r="B91" i="5"/>
  <c r="B94" i="6" s="1"/>
  <c r="B89" i="5"/>
  <c r="B92" i="6" s="1"/>
  <c r="B87" i="5"/>
  <c r="B90" i="6" s="1"/>
  <c r="B60" i="5"/>
  <c r="B63" i="6" s="1"/>
  <c r="B58" i="5"/>
  <c r="B61" i="6" s="1"/>
  <c r="B56" i="5"/>
  <c r="B59" i="6" s="1"/>
  <c r="B52" i="5"/>
  <c r="B55" i="6" s="1"/>
  <c r="B50" i="5"/>
  <c r="B53" i="6" s="1"/>
  <c r="B48" i="5"/>
  <c r="B51" i="6" s="1"/>
  <c r="B44" i="5"/>
  <c r="B47" i="6" s="1"/>
  <c r="B39" i="5"/>
  <c r="B42" i="6" s="1"/>
  <c r="B35" i="5"/>
  <c r="B38" i="6" s="1"/>
  <c r="B31" i="5"/>
  <c r="B34" i="6" s="1"/>
  <c r="B28" i="5"/>
  <c r="B26" i="5"/>
  <c r="B29" i="6" s="1"/>
  <c r="B24" i="5"/>
  <c r="B27" i="6" s="1"/>
  <c r="C122" i="5"/>
  <c r="C116" i="6" s="1"/>
  <c r="C121" i="5"/>
  <c r="C115" i="6" s="1"/>
  <c r="C110" i="5"/>
  <c r="C108" i="6" s="1"/>
  <c r="C103" i="5"/>
  <c r="C104" i="6" s="1"/>
  <c r="C102" i="5"/>
  <c r="C103" i="6" s="1"/>
  <c r="C35" i="5"/>
  <c r="C38" i="6" s="1"/>
  <c r="C34" i="5"/>
  <c r="C37" i="6" s="1"/>
  <c r="C27" i="5"/>
  <c r="C30" i="6" s="1"/>
  <c r="C26" i="5"/>
  <c r="C29" i="6" s="1"/>
  <c r="C21" i="5"/>
  <c r="C24" i="6" s="1"/>
  <c r="C20" i="5"/>
  <c r="C23" i="6" s="1"/>
  <c r="C19" i="5"/>
  <c r="C22" i="6" s="1"/>
  <c r="B61" i="5"/>
  <c r="B64" i="6" s="1"/>
  <c r="B59" i="5"/>
  <c r="B62" i="6" s="1"/>
  <c r="B57" i="5"/>
  <c r="B60" i="6" s="1"/>
  <c r="B55" i="5"/>
  <c r="B58" i="6" s="1"/>
  <c r="B49" i="5"/>
  <c r="B52" i="6" s="1"/>
  <c r="B43" i="5"/>
  <c r="B46" i="6" s="1"/>
  <c r="B40" i="5"/>
  <c r="B43" i="6" s="1"/>
  <c r="B38" i="5"/>
  <c r="B41" i="6" s="1"/>
  <c r="B34" i="5"/>
  <c r="B37" i="6" s="1"/>
  <c r="B32" i="5"/>
  <c r="B35" i="6" s="1"/>
  <c r="B77" i="5"/>
  <c r="B27" i="5"/>
  <c r="B30" i="6" s="1"/>
  <c r="B25" i="5"/>
  <c r="B28" i="6" s="1"/>
</calcChain>
</file>

<file path=xl/sharedStrings.xml><?xml version="1.0" encoding="utf-8"?>
<sst xmlns="http://schemas.openxmlformats.org/spreadsheetml/2006/main" count="2151" uniqueCount="163">
  <si>
    <t>Billettype</t>
  </si>
  <si>
    <t>Maksimumpris</t>
  </si>
  <si>
    <t>Maksimumpris i Sommerferie</t>
  </si>
  <si>
    <t>Maksimale gennemsnitspris pr. år</t>
  </si>
  <si>
    <t>Rønne-Ystad</t>
  </si>
  <si>
    <t>Gående passagerer</t>
  </si>
  <si>
    <t>Voksen</t>
  </si>
  <si>
    <t>Barn 12-15</t>
  </si>
  <si>
    <t>Barn 0-11</t>
  </si>
  <si>
    <t>Gratis</t>
  </si>
  <si>
    <t>Pensionist</t>
  </si>
  <si>
    <t>Person med handicap</t>
  </si>
  <si>
    <t>Gruppe, voksen, min. 10 personer (pr. person)</t>
  </si>
  <si>
    <t>Gruppe, barn 12-15, min. 10 personer (pr. person)</t>
  </si>
  <si>
    <t>Gående passagerer - Pendler</t>
  </si>
  <si>
    <t>Voksen, Pendler</t>
  </si>
  <si>
    <t>Barn 12-15, Pendler</t>
  </si>
  <si>
    <t>Personbil</t>
  </si>
  <si>
    <t>Bil (inkl. 5 personer)</t>
  </si>
  <si>
    <t>Høj bil (inkl. 5 personer)</t>
  </si>
  <si>
    <t>Bil, pensionist (inkl. 1 pensionist og 1 ledsager)</t>
  </si>
  <si>
    <t>Høj bil, pensionist (inkl. 1 pensionist og 1 ledsager)</t>
  </si>
  <si>
    <t>Bil med handicapparkeringskort på maks. 8 m (inkl. 1 person med handicap og 1 ledsager)</t>
  </si>
  <si>
    <t>Personbil - Pendler</t>
  </si>
  <si>
    <t>Bil (inkl. 5 personer), Pendler</t>
  </si>
  <si>
    <t>Høj bil (inkl. 5 personer), Pendler</t>
  </si>
  <si>
    <t>Personbil med anhænger</t>
  </si>
  <si>
    <t>Bil med anhænger på maks. 12 m (inkl. 5 personer)</t>
  </si>
  <si>
    <t>Høj bil med anhænger på maks. 12 m (inkl. 5 personer)</t>
  </si>
  <si>
    <t>Bil med anhænger på maks. 12 m, pensionist (inkl. 1 pensionist og 1 ledsager)</t>
  </si>
  <si>
    <t>Høj bil med anhænger på maks. 12 m, pensionist (inkl. 1 pensionist og 1 ledsager)</t>
  </si>
  <si>
    <t>Længdetillæg pr. ekstra meter (som procentsats af tilhørende billet)</t>
  </si>
  <si>
    <t>Personbil med anhænger - Pendler</t>
  </si>
  <si>
    <t>Bil med anhænger på maks. 12 m, (inkl. 5 personer), Pendler</t>
  </si>
  <si>
    <t>Høj bil med anhænger på maks. 12 m, (inkl. 5 personer), Pendler</t>
  </si>
  <si>
    <t>Autocamper</t>
  </si>
  <si>
    <t>Autocamper på maks. 8 m (inkl. 5 personer)</t>
  </si>
  <si>
    <t>Autocamper på 8-12 m (inkl. 5 personer)</t>
  </si>
  <si>
    <t>Autocamper på maks. 8 m, pensionist (inkl. 1 pensionist og 1 ledsager)</t>
  </si>
  <si>
    <t>Autocamper på 8-12 m, pensionist (inkl. 1 pensionist og 1 ledsager)</t>
  </si>
  <si>
    <t>Autocamper - Pendler</t>
  </si>
  <si>
    <t>Autocamper på maks. 8 m (inkl. 5 personer), Pendler</t>
  </si>
  <si>
    <t>Autocamper på 8-12 m (inkl. 5 personer), Pendler</t>
  </si>
  <si>
    <t>Motorcykel eller knallert</t>
  </si>
  <si>
    <t>Motorcykel eller knallert, pensionist (inkl. 1 pensionist og 1 ledsager)</t>
  </si>
  <si>
    <t>Motorcykel eller knallert (inkl. 2 personer)</t>
  </si>
  <si>
    <t>Tillæg for sidevogn eller anhænger</t>
  </si>
  <si>
    <t>Motorcykel eller knallert - Pendler</t>
  </si>
  <si>
    <t>Motorcykel eller knallert, inkl. sidevogn eller anhænger, (inkl. 2 personer), Pendler</t>
  </si>
  <si>
    <t>Cykel</t>
  </si>
  <si>
    <t>Cykel eller cykelanhænger til voksen</t>
  </si>
  <si>
    <t>Cykel eller cykelanhænger til barn 12-15</t>
  </si>
  <si>
    <t>Cykel eller cykelanhænger til barn 0-11</t>
  </si>
  <si>
    <t>Bus</t>
  </si>
  <si>
    <t>Bus på op til 10 m (inkl. fører og passagerer)</t>
  </si>
  <si>
    <t>Bus på 10-14 m (inkl. fører og passagerer)</t>
  </si>
  <si>
    <t>Bus på over 14 m (inkl. fører og passagerer)</t>
  </si>
  <si>
    <t>Anhænger til bus</t>
  </si>
  <si>
    <t>Gods</t>
  </si>
  <si>
    <t>Lastbil på maks. 10 m (inkl. fører), ekskl. moms</t>
  </si>
  <si>
    <t>Lastbil på over 10 m (inkl. fører), ekskl. moms</t>
  </si>
  <si>
    <t>Sættevogn (inkl. fører), ekskl. moms</t>
  </si>
  <si>
    <t>Vogntog (inkl. fører), ekskl. moms</t>
  </si>
  <si>
    <t>Løstrailer, ekskl. moms</t>
  </si>
  <si>
    <t>Løstrailer, tillæg (hastetrailer), ekskl. moms</t>
  </si>
  <si>
    <t>Trailerhåndtering, ekskl. moms</t>
  </si>
  <si>
    <t>Andet</t>
  </si>
  <si>
    <t>Hund, kat og andre smådyr</t>
  </si>
  <si>
    <t>Rønne-Køge</t>
  </si>
  <si>
    <t>Køje i kahyt</t>
  </si>
  <si>
    <t>Køje til person med handicap (samme pris gælder for 1 ledsager)</t>
  </si>
  <si>
    <t>Bil pensionist (inkl. 1 pensionist og 1 ledsager)</t>
  </si>
  <si>
    <t xml:space="preserve">Bil med anhænger på maks. 12 m, pensionist (inkl. 1 pensionist og 1 ledsager) </t>
  </si>
  <si>
    <t>Bus op til 10 m (inkl. fører og passagerer)</t>
  </si>
  <si>
    <t>Maksimal gennemsnitspris pr. år</t>
  </si>
  <si>
    <t>Appendiks 1, tabel 2</t>
  </si>
  <si>
    <t>Appendiks 1, tabel 1</t>
  </si>
  <si>
    <t>Autocamper på maks. 8 m og på 8-12 m (inkl. 5 personer)</t>
  </si>
  <si>
    <t>*</t>
  </si>
  <si>
    <t>Bus på op til 10 m, på 10-14 m og over 14 m (inkl. fører og passagerer)</t>
  </si>
  <si>
    <t>* Bemærk, samlet maksimal gennemsnitspris.</t>
  </si>
  <si>
    <t>Skøn 2017, jf. Økonomisk redegørelse, dec. 2016</t>
  </si>
  <si>
    <t>Skøn 2018, jf. Økonomisk redegørelse, dec. 2016</t>
  </si>
  <si>
    <t>NettoprisIndeks 2014, jf. Danmarks Statistik</t>
  </si>
  <si>
    <t>NettoprisIndeks 2016, jf. Danmarks Statistik</t>
  </si>
  <si>
    <t>Nyt pristal</t>
  </si>
  <si>
    <t>2018-priser</t>
  </si>
  <si>
    <t>Maksimale gennemsnitspris pr. år fratrukket rabat på 51,15%</t>
  </si>
  <si>
    <t>Årsgebyr</t>
  </si>
  <si>
    <t>Gående passager, voksen</t>
  </si>
  <si>
    <t>Gående passager, barn 12-15</t>
  </si>
  <si>
    <t>Mototcykel</t>
  </si>
  <si>
    <t>2014-priser</t>
  </si>
  <si>
    <t>Motorcykel</t>
  </si>
  <si>
    <t>Pendlergebyrer (appendiks 1, tabel 3)</t>
  </si>
  <si>
    <t>Samlet pristalsopregningsfaktor for billetpriser omfattet af appendiks 1, tabel 1, 2 og 4, eksl. maksimale gennemsnitspris i tabel 1</t>
  </si>
  <si>
    <t>Pristalsopregningsfaktor for maksimale gennemsnitspriser i appendiks 1, tabel 1, inkl. Molslinjens tilbud billetprisreduktion i udbudt færgekontrakt</t>
  </si>
  <si>
    <t>Molslinjens tilbud billetprisreduktion i udbudt færgekontrakt</t>
  </si>
  <si>
    <t>Forudsætninger for pristalsopregning (MED KORRIGERET SKØN FOR 2018)</t>
  </si>
  <si>
    <t xml:space="preserve"> </t>
  </si>
  <si>
    <t>Forudsætninger for pristalsopregning (FREMSENDT TIL MOLSLINJEN OKTOBER 2017, id nr. 311037)</t>
  </si>
  <si>
    <t>2019-priser</t>
  </si>
  <si>
    <t>Forudsætning for pristalsopregning:</t>
  </si>
  <si>
    <t>Skøn 2019, jf. Økonomisk Redegørelse, dec. 2017, tabel 4.7.</t>
  </si>
  <si>
    <t>Maksimale gennemsnitspris 2019</t>
  </si>
  <si>
    <t>Samlet pristalsopregningsfaktor</t>
  </si>
  <si>
    <t>*Korrigeret i forbindelse med pristalsopregning til 2019-priser, id nr. 372689</t>
  </si>
  <si>
    <t>Pendler</t>
  </si>
  <si>
    <t>1-2 rejser</t>
  </si>
  <si>
    <t>3-10 rejser</t>
  </si>
  <si>
    <t>11-19 rejser</t>
  </si>
  <si>
    <t>20-29 rejser</t>
  </si>
  <si>
    <t>+30 rejser</t>
  </si>
  <si>
    <t>Bil med anhænger på maks. 12 m, (inkl. 5 personer), Pendler*</t>
  </si>
  <si>
    <t>Høj bil med anhænger på maks. 12 m, (inkl. 5 personer), Pendler*</t>
  </si>
  <si>
    <t>*Længdetillæg pr. ekstra meter (som procentsats af tilhørende billet)</t>
  </si>
  <si>
    <t>Appendiks 1, tabel 3 - Pendlergebyrer</t>
  </si>
  <si>
    <t>Aftalt ved tillægskontrakt 1</t>
  </si>
  <si>
    <t>NettoprisIndeks 2018, jf. Danmarks Statistik</t>
  </si>
  <si>
    <t>Maksimale gennemsnitspris</t>
  </si>
  <si>
    <t>2020-priser</t>
  </si>
  <si>
    <t>Overskridelse af maksimale gennemsnitspris i 2018</t>
  </si>
  <si>
    <t>Maksimale gennemsnitspris (inkl. evt. reduktion)</t>
  </si>
  <si>
    <t>Molslinjens tilbudte billetprisreduktion i udbudt færgekontrakt</t>
  </si>
  <si>
    <t>Skøn 2020, jf. Økonomisk Redegørelse, dec. 2018, tabel B.20</t>
  </si>
  <si>
    <t>Skøn 2019, jf. Økonomisk Redegørelse, dec. 2018, tabel B.20</t>
  </si>
  <si>
    <t>Overskridelse af maksimale gennemsnitspris</t>
  </si>
  <si>
    <t>Reduktion</t>
  </si>
  <si>
    <t>Oliepris-regulering, jf. opgørelse af 2. maj 2019</t>
  </si>
  <si>
    <t>2021-priser</t>
  </si>
  <si>
    <t>Overskridelse af maksimale gennemsnitspris i 2019</t>
  </si>
  <si>
    <t>NettoprisIndeks 2019, jf. Danmarks Statistik</t>
  </si>
  <si>
    <t>Skøn 2020, jf. Økonomisk Redegørelse, dec. 2019, tabel B.20</t>
  </si>
  <si>
    <t>Skøn 2021, jf. Økonomisk Redegørelse, dec. 2019, tabel B.20</t>
  </si>
  <si>
    <t>2022-priser</t>
  </si>
  <si>
    <t>Overskridelse af maksimale gennemsnitspris i 2020</t>
  </si>
  <si>
    <t>Skøn 2022, jf. Økonomisk Redegørelse, dec. 2020, tabel B.18</t>
  </si>
  <si>
    <t>Skøn 2021, jf. Økonomisk Redegørelse, dec. 2020, tabel B.18</t>
  </si>
  <si>
    <t>Nettoprisindeks 2020, jf. Danmarks Statistik</t>
  </si>
  <si>
    <t>Oliepris-regulering, jf. Molslinjens opgørelse af 21. april 2021</t>
  </si>
  <si>
    <t>Oliepris-regulering, jf. Molslinjens opgørelse af 17. april 2020</t>
  </si>
  <si>
    <t>2023-priser</t>
  </si>
  <si>
    <t>Skøn 2022, jf. Økonomisk Redegørelse, dec. 2021, tabel B.18</t>
  </si>
  <si>
    <t>Skøn 2023, jf. Økonomisk Redegørelse, dec. 2021, tabel B.18</t>
  </si>
  <si>
    <t>Overskridelse af maksimale gennemsnitspris i 2021</t>
  </si>
  <si>
    <t>Nettoprisindeks 2021, jf Danmarks statistik</t>
  </si>
  <si>
    <t>Oliepris-regulering, jf. Molslinjens opgørelse af 25. april 2022</t>
  </si>
  <si>
    <t>2024-priser</t>
  </si>
  <si>
    <t>Nettoprisindeks 2022, jf Danmarks statistik</t>
  </si>
  <si>
    <t>Skøn 2023, jf. Økonomisk Redegørelse, marts. 2023, tabel B.18</t>
  </si>
  <si>
    <t>Skøn 2024, jf. Økonomisk Redegørelse, marts. 2023, tabel B.18</t>
  </si>
  <si>
    <t>Overskridelse af maksimale gennemsnitspris i 2022</t>
  </si>
  <si>
    <t>Oliepris-regulering, jf. Molslinjens opgørelse af 19. april 2023</t>
  </si>
  <si>
    <t>2025-priser</t>
  </si>
  <si>
    <t>Nettoprisindeks 2023, jf Danmarks statistik</t>
  </si>
  <si>
    <t>Skøn 2025, jf. Økonomisk Redegørelse, marts. 2023, tabel B.18</t>
  </si>
  <si>
    <t>Overskridelse af maksimale gennemsnitspris i 2023</t>
  </si>
  <si>
    <t>Oliepris-regulering, jf. Molslinjens opgørelse af 19. april 2024</t>
  </si>
  <si>
    <t>2026-priser</t>
  </si>
  <si>
    <t>Nettoprisindeks 2024, jf Danmarks statistik</t>
  </si>
  <si>
    <t>Skøn 2026, jf. Økonomisk Redegørelse, december 2024, tabel B.18</t>
  </si>
  <si>
    <t>Skøn 2025, jf. Økonomisk Redegørelse, december 2024, tabel B.18</t>
  </si>
  <si>
    <t>Overskridelse af maksimale gennemsnitspris 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</si>
</sst>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_ * #,##0.000_ ;_ * \-#,##0.000_ ;_ * &quot;-&quot;??_ ;_ @_ "/>
    <numFmt numFmtId="167" formatCode="_ * #,##0.0_ ;_ * \-#,##0.0_ ;_ * &quot;-&quot;??_ ;_ @_ "/>
    <numFmt numFmtId="168" formatCode="0.0"/>
  </numFmts>
  <fonts count="23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9"/>
      <color theme="5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5"/>
      <name val="Arial"/>
      <family val="2"/>
    </font>
    <font>
      <sz val="10"/>
      <color theme="5"/>
      <name val="Arial"/>
      <family val="2"/>
    </font>
    <font>
      <b/>
      <sz val="18"/>
      <color theme="5"/>
      <name val="Arial"/>
      <family val="2"/>
    </font>
    <font>
      <sz val="9"/>
      <name val="Arial"/>
      <family val="2"/>
    </font>
    <font>
      <sz val="10"/>
      <color rgb="FFFFC000"/>
      <name val="Arial"/>
      <family val="2"/>
    </font>
    <font>
      <u/>
      <sz val="9"/>
      <color theme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/>
    <xf numFmtId="165" fontId="0" fillId="0" borderId="0" xfId="2" applyNumberFormat="1" applyFont="1"/>
    <xf numFmtId="164" fontId="4" fillId="0" borderId="0" xfId="1" applyFont="1" applyFill="1" applyBorder="1" applyAlignment="1">
      <alignment horizontal="right" vertical="center"/>
    </xf>
    <xf numFmtId="164" fontId="4" fillId="0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Fill="1" applyBorder="1"/>
    <xf numFmtId="164" fontId="7" fillId="0" borderId="0" xfId="1" applyFont="1" applyFill="1" applyBorder="1" applyAlignment="1">
      <alignment horizontal="center"/>
    </xf>
    <xf numFmtId="164" fontId="7" fillId="0" borderId="0" xfId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right" vertical="center"/>
    </xf>
    <xf numFmtId="164" fontId="4" fillId="0" borderId="0" xfId="1" applyFont="1" applyFill="1" applyBorder="1"/>
    <xf numFmtId="164" fontId="4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10" fontId="0" fillId="0" borderId="0" xfId="0" applyNumberFormat="1"/>
    <xf numFmtId="0" fontId="1" fillId="2" borderId="0" xfId="3"/>
    <xf numFmtId="0" fontId="1" fillId="2" borderId="0" xfId="3" applyAlignment="1">
      <alignment horizontal="center"/>
    </xf>
    <xf numFmtId="0" fontId="1" fillId="2" borderId="0" xfId="3" applyAlignment="1">
      <alignment horizontal="right"/>
    </xf>
    <xf numFmtId="165" fontId="1" fillId="2" borderId="0" xfId="3" applyNumberFormat="1"/>
    <xf numFmtId="0" fontId="1" fillId="2" borderId="0" xfId="3" applyAlignment="1">
      <alignment horizontal="left" vertical="top" wrapText="1"/>
    </xf>
    <xf numFmtId="10" fontId="1" fillId="2" borderId="0" xfId="3" applyNumberFormat="1"/>
    <xf numFmtId="0" fontId="1" fillId="2" borderId="0" xfId="3" applyAlignment="1">
      <alignment wrapText="1"/>
    </xf>
    <xf numFmtId="0" fontId="2" fillId="2" borderId="0" xfId="3" applyFont="1"/>
    <xf numFmtId="0" fontId="0" fillId="0" borderId="1" xfId="0" applyBorder="1"/>
    <xf numFmtId="166" fontId="0" fillId="0" borderId="1" xfId="1" applyNumberFormat="1" applyFont="1" applyBorder="1"/>
    <xf numFmtId="0" fontId="3" fillId="0" borderId="1" xfId="0" applyFont="1" applyFill="1" applyBorder="1"/>
    <xf numFmtId="164" fontId="4" fillId="0" borderId="1" xfId="1" applyFont="1" applyFill="1" applyBorder="1"/>
    <xf numFmtId="0" fontId="3" fillId="0" borderId="2" xfId="0" applyFont="1" applyFill="1" applyBorder="1" applyAlignment="1">
      <alignment horizontal="left" vertical="center"/>
    </xf>
    <xf numFmtId="164" fontId="7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/>
    <xf numFmtId="164" fontId="7" fillId="0" borderId="2" xfId="1" applyFont="1" applyFill="1" applyBorder="1" applyAlignment="1">
      <alignment horizontal="center"/>
    </xf>
    <xf numFmtId="164" fontId="7" fillId="0" borderId="2" xfId="1" applyFont="1" applyFill="1" applyBorder="1" applyAlignment="1">
      <alignment horizontal="right" vertical="center" wrapText="1"/>
    </xf>
    <xf numFmtId="164" fontId="7" fillId="0" borderId="3" xfId="1" applyFont="1" applyFill="1" applyBorder="1" applyAlignment="1">
      <alignment horizontal="right"/>
    </xf>
    <xf numFmtId="0" fontId="7" fillId="0" borderId="2" xfId="0" applyFont="1" applyFill="1" applyBorder="1"/>
    <xf numFmtId="164" fontId="4" fillId="0" borderId="0" xfId="0" applyNumberFormat="1" applyFont="1" applyFill="1" applyBorder="1"/>
    <xf numFmtId="164" fontId="0" fillId="0" borderId="0" xfId="0" applyNumberFormat="1"/>
    <xf numFmtId="164" fontId="0" fillId="0" borderId="0" xfId="1" applyFont="1"/>
    <xf numFmtId="164" fontId="4" fillId="3" borderId="0" xfId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center"/>
    </xf>
    <xf numFmtId="164" fontId="4" fillId="3" borderId="0" xfId="1" applyFont="1" applyFill="1" applyBorder="1" applyAlignment="1">
      <alignment horizontal="right" vertical="center"/>
    </xf>
    <xf numFmtId="0" fontId="12" fillId="3" borderId="0" xfId="0" applyFont="1" applyFill="1" applyBorder="1"/>
    <xf numFmtId="164" fontId="12" fillId="3" borderId="0" xfId="1" applyFont="1" applyFill="1" applyBorder="1"/>
    <xf numFmtId="164" fontId="7" fillId="4" borderId="5" xfId="1" applyFont="1" applyFill="1" applyBorder="1" applyAlignment="1">
      <alignment horizontal="center" vertical="center" wrapText="1"/>
    </xf>
    <xf numFmtId="0" fontId="16" fillId="4" borderId="6" xfId="0" applyFont="1" applyFill="1" applyBorder="1"/>
    <xf numFmtId="0" fontId="4" fillId="4" borderId="7" xfId="0" applyFont="1" applyFill="1" applyBorder="1"/>
    <xf numFmtId="164" fontId="11" fillId="4" borderId="6" xfId="1" applyFont="1" applyFill="1" applyBorder="1"/>
    <xf numFmtId="164" fontId="4" fillId="4" borderId="7" xfId="1" applyFont="1" applyFill="1" applyBorder="1" applyAlignment="1">
      <alignment horizontal="right" vertical="center"/>
    </xf>
    <xf numFmtId="164" fontId="16" fillId="4" borderId="6" xfId="1" applyFont="1" applyFill="1" applyBorder="1"/>
    <xf numFmtId="164" fontId="16" fillId="4" borderId="8" xfId="1" applyFont="1" applyFill="1" applyBorder="1"/>
    <xf numFmtId="164" fontId="4" fillId="4" borderId="9" xfId="1" applyFont="1" applyFill="1" applyBorder="1" applyAlignment="1">
      <alignment horizontal="right" vertical="center"/>
    </xf>
    <xf numFmtId="164" fontId="16" fillId="4" borderId="10" xfId="1" applyFont="1" applyFill="1" applyBorder="1"/>
    <xf numFmtId="164" fontId="4" fillId="4" borderId="11" xfId="1" applyFont="1" applyFill="1" applyBorder="1"/>
    <xf numFmtId="164" fontId="4" fillId="4" borderId="7" xfId="1" applyFont="1" applyFill="1" applyBorder="1"/>
    <xf numFmtId="0" fontId="9" fillId="5" borderId="4" xfId="0" applyFont="1" applyFill="1" applyBorder="1"/>
    <xf numFmtId="164" fontId="7" fillId="5" borderId="2" xfId="1" applyFont="1" applyFill="1" applyBorder="1" applyAlignment="1">
      <alignment horizontal="center"/>
    </xf>
    <xf numFmtId="164" fontId="7" fillId="5" borderId="5" xfId="1" applyFont="1" applyFill="1" applyBorder="1" applyAlignment="1">
      <alignment horizontal="center"/>
    </xf>
    <xf numFmtId="0" fontId="7" fillId="5" borderId="6" xfId="0" applyFont="1" applyFill="1" applyBorder="1"/>
    <xf numFmtId="164" fontId="7" fillId="5" borderId="0" xfId="1" applyFont="1" applyFill="1" applyBorder="1" applyAlignment="1">
      <alignment horizontal="center"/>
    </xf>
    <xf numFmtId="164" fontId="7" fillId="5" borderId="7" xfId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 vertical="center"/>
    </xf>
    <xf numFmtId="164" fontId="7" fillId="5" borderId="2" xfId="1" applyFont="1" applyFill="1" applyBorder="1" applyAlignment="1">
      <alignment horizontal="center" vertical="center" wrapText="1"/>
    </xf>
    <xf numFmtId="164" fontId="7" fillId="5" borderId="5" xfId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/>
    </xf>
    <xf numFmtId="164" fontId="4" fillId="5" borderId="0" xfId="1" applyFont="1" applyFill="1" applyBorder="1" applyAlignment="1">
      <alignment horizontal="right" vertical="center"/>
    </xf>
    <xf numFmtId="164" fontId="4" fillId="5" borderId="7" xfId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vertical="top"/>
    </xf>
    <xf numFmtId="0" fontId="3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164" fontId="4" fillId="5" borderId="3" xfId="1" applyFont="1" applyFill="1" applyBorder="1" applyAlignment="1">
      <alignment horizontal="right" vertical="center"/>
    </xf>
    <xf numFmtId="164" fontId="4" fillId="5" borderId="9" xfId="1" applyFont="1" applyFill="1" applyBorder="1" applyAlignment="1">
      <alignment horizontal="right" vertical="center"/>
    </xf>
    <xf numFmtId="164" fontId="7" fillId="4" borderId="2" xfId="1" applyFont="1" applyFill="1" applyBorder="1" applyAlignment="1">
      <alignment horizontal="center" vertical="center" wrapText="1"/>
    </xf>
    <xf numFmtId="164" fontId="4" fillId="4" borderId="0" xfId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164" fontId="4" fillId="4" borderId="3" xfId="1" applyFont="1" applyFill="1" applyBorder="1" applyAlignment="1">
      <alignment horizontal="right" vertical="center"/>
    </xf>
    <xf numFmtId="164" fontId="9" fillId="5" borderId="2" xfId="0" applyNumberFormat="1" applyFont="1" applyFill="1" applyBorder="1" applyAlignment="1">
      <alignment horizontal="center"/>
    </xf>
    <xf numFmtId="164" fontId="9" fillId="5" borderId="5" xfId="0" applyNumberFormat="1" applyFont="1" applyFill="1" applyBorder="1" applyAlignment="1">
      <alignment horizontal="center"/>
    </xf>
    <xf numFmtId="0" fontId="9" fillId="5" borderId="6" xfId="0" applyFont="1" applyFill="1" applyBorder="1"/>
    <xf numFmtId="164" fontId="4" fillId="5" borderId="0" xfId="1" applyFont="1" applyFill="1" applyBorder="1" applyAlignment="1">
      <alignment vertical="top"/>
    </xf>
    <xf numFmtId="164" fontId="4" fillId="5" borderId="7" xfId="1" applyFont="1" applyFill="1" applyBorder="1" applyAlignment="1">
      <alignment vertical="top"/>
    </xf>
    <xf numFmtId="164" fontId="7" fillId="5" borderId="2" xfId="1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vertical="top"/>
    </xf>
    <xf numFmtId="164" fontId="7" fillId="5" borderId="2" xfId="1" applyFont="1" applyFill="1" applyBorder="1" applyAlignment="1">
      <alignment horizontal="right"/>
    </xf>
    <xf numFmtId="164" fontId="7" fillId="5" borderId="5" xfId="1" applyFont="1" applyFill="1" applyBorder="1" applyAlignment="1">
      <alignment horizontal="right"/>
    </xf>
    <xf numFmtId="164" fontId="7" fillId="5" borderId="5" xfId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vertical="center"/>
    </xf>
    <xf numFmtId="164" fontId="13" fillId="5" borderId="2" xfId="1" applyFont="1" applyFill="1" applyBorder="1" applyAlignment="1">
      <alignment horizontal="right" vertical="center" wrapText="1"/>
    </xf>
    <xf numFmtId="164" fontId="12" fillId="5" borderId="0" xfId="1" applyFont="1" applyFill="1" applyBorder="1" applyAlignment="1">
      <alignment horizontal="right" vertical="center"/>
    </xf>
    <xf numFmtId="0" fontId="12" fillId="5" borderId="10" xfId="0" applyFont="1" applyFill="1" applyBorder="1" applyAlignment="1">
      <alignment vertical="top"/>
    </xf>
    <xf numFmtId="164" fontId="13" fillId="5" borderId="2" xfId="1" applyFont="1" applyFill="1" applyBorder="1" applyAlignment="1">
      <alignment horizontal="right"/>
    </xf>
    <xf numFmtId="164" fontId="13" fillId="5" borderId="5" xfId="1" applyFont="1" applyFill="1" applyBorder="1" applyAlignment="1">
      <alignment horizontal="right"/>
    </xf>
    <xf numFmtId="164" fontId="13" fillId="5" borderId="5" xfId="1" applyFont="1" applyFill="1" applyBorder="1" applyAlignment="1">
      <alignment horizontal="right" vertical="center" wrapText="1"/>
    </xf>
    <xf numFmtId="0" fontId="12" fillId="5" borderId="6" xfId="0" applyFont="1" applyFill="1" applyBorder="1" applyAlignment="1">
      <alignment vertical="center"/>
    </xf>
    <xf numFmtId="164" fontId="12" fillId="5" borderId="7" xfId="1" applyFont="1" applyFill="1" applyBorder="1" applyAlignment="1">
      <alignment horizontal="right" vertical="center"/>
    </xf>
    <xf numFmtId="0" fontId="12" fillId="5" borderId="8" xfId="0" applyFont="1" applyFill="1" applyBorder="1" applyAlignment="1">
      <alignment vertical="center"/>
    </xf>
    <xf numFmtId="164" fontId="12" fillId="5" borderId="3" xfId="1" applyFont="1" applyFill="1" applyBorder="1" applyAlignment="1">
      <alignment horizontal="right" vertical="center"/>
    </xf>
    <xf numFmtId="164" fontId="12" fillId="5" borderId="9" xfId="1" applyFont="1" applyFill="1" applyBorder="1" applyAlignment="1">
      <alignment horizontal="right" vertical="center"/>
    </xf>
    <xf numFmtId="0" fontId="14" fillId="5" borderId="4" xfId="0" applyFont="1" applyFill="1" applyBorder="1" applyAlignment="1">
      <alignment vertical="center"/>
    </xf>
    <xf numFmtId="0" fontId="7" fillId="5" borderId="4" xfId="0" applyFont="1" applyFill="1" applyBorder="1"/>
    <xf numFmtId="0" fontId="6" fillId="5" borderId="6" xfId="0" applyFont="1" applyFill="1" applyBorder="1" applyAlignment="1">
      <alignment vertical="center"/>
    </xf>
    <xf numFmtId="164" fontId="7" fillId="5" borderId="7" xfId="1" applyFont="1" applyFill="1" applyBorder="1" applyAlignment="1">
      <alignment horizontal="center" vertical="center" wrapText="1"/>
    </xf>
    <xf numFmtId="0" fontId="4" fillId="5" borderId="6" xfId="0" applyFont="1" applyFill="1" applyBorder="1"/>
    <xf numFmtId="164" fontId="4" fillId="5" borderId="7" xfId="1" applyFont="1" applyFill="1" applyBorder="1"/>
    <xf numFmtId="0" fontId="4" fillId="5" borderId="8" xfId="0" applyFont="1" applyFill="1" applyBorder="1"/>
    <xf numFmtId="164" fontId="7" fillId="4" borderId="2" xfId="1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vertical="top"/>
    </xf>
    <xf numFmtId="164" fontId="7" fillId="4" borderId="2" xfId="1" applyFont="1" applyFill="1" applyBorder="1" applyAlignment="1">
      <alignment horizontal="right"/>
    </xf>
    <xf numFmtId="164" fontId="7" fillId="4" borderId="5" xfId="1" applyFont="1" applyFill="1" applyBorder="1" applyAlignment="1">
      <alignment horizontal="right"/>
    </xf>
    <xf numFmtId="164" fontId="7" fillId="4" borderId="5" xfId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vertical="center"/>
    </xf>
    <xf numFmtId="0" fontId="0" fillId="4" borderId="6" xfId="0" applyFill="1" applyBorder="1"/>
    <xf numFmtId="165" fontId="0" fillId="4" borderId="0" xfId="0" applyNumberFormat="1" applyFill="1" applyBorder="1"/>
    <xf numFmtId="10" fontId="0" fillId="4" borderId="0" xfId="0" applyNumberFormat="1" applyFill="1" applyBorder="1"/>
    <xf numFmtId="165" fontId="0" fillId="4" borderId="7" xfId="0" applyNumberFormat="1" applyFill="1" applyBorder="1"/>
    <xf numFmtId="0" fontId="0" fillId="4" borderId="0" xfId="0" applyFill="1" applyBorder="1"/>
    <xf numFmtId="0" fontId="11" fillId="4" borderId="6" xfId="0" applyFont="1" applyFill="1" applyBorder="1"/>
    <xf numFmtId="0" fontId="11" fillId="4" borderId="0" xfId="0" applyFont="1" applyFill="1" applyBorder="1"/>
    <xf numFmtId="165" fontId="11" fillId="4" borderId="0" xfId="2" applyNumberFormat="1" applyFont="1" applyFill="1" applyBorder="1"/>
    <xf numFmtId="165" fontId="0" fillId="4" borderId="0" xfId="2" applyNumberFormat="1" applyFont="1" applyFill="1" applyBorder="1"/>
    <xf numFmtId="165" fontId="0" fillId="4" borderId="7" xfId="2" applyNumberFormat="1" applyFont="1" applyFill="1" applyBorder="1"/>
    <xf numFmtId="164" fontId="17" fillId="4" borderId="10" xfId="1" applyFont="1" applyFill="1" applyBorder="1" applyAlignment="1">
      <alignment horizontal="center"/>
    </xf>
    <xf numFmtId="164" fontId="4" fillId="4" borderId="12" xfId="1" applyFont="1" applyFill="1" applyBorder="1"/>
    <xf numFmtId="0" fontId="4" fillId="4" borderId="12" xfId="0" applyFont="1" applyFill="1" applyBorder="1"/>
    <xf numFmtId="0" fontId="4" fillId="4" borderId="11" xfId="0" applyFont="1" applyFill="1" applyBorder="1"/>
    <xf numFmtId="0" fontId="2" fillId="4" borderId="4" xfId="0" applyFont="1" applyFill="1" applyBorder="1"/>
    <xf numFmtId="166" fontId="2" fillId="4" borderId="2" xfId="1" applyNumberFormat="1" applyFont="1" applyFill="1" applyBorder="1"/>
    <xf numFmtId="166" fontId="2" fillId="4" borderId="5" xfId="1" applyNumberFormat="1" applyFont="1" applyFill="1" applyBorder="1"/>
    <xf numFmtId="0" fontId="9" fillId="4" borderId="4" xfId="0" applyFont="1" applyFill="1" applyBorder="1" applyAlignment="1">
      <alignment vertical="center"/>
    </xf>
    <xf numFmtId="164" fontId="7" fillId="4" borderId="11" xfId="1" applyFont="1" applyFill="1" applyBorder="1" applyAlignment="1">
      <alignment horizontal="center" vertical="center" wrapText="1"/>
    </xf>
    <xf numFmtId="164" fontId="7" fillId="4" borderId="9" xfId="1" applyFont="1" applyFill="1" applyBorder="1" applyAlignment="1">
      <alignment horizontal="center" vertical="center" wrapText="1"/>
    </xf>
    <xf numFmtId="164" fontId="7" fillId="4" borderId="11" xfId="1" applyFont="1" applyFill="1" applyBorder="1" applyAlignment="1">
      <alignment horizontal="center" vertical="center" wrapText="1"/>
    </xf>
    <xf numFmtId="164" fontId="7" fillId="4" borderId="9" xfId="1" applyFont="1" applyFill="1" applyBorder="1" applyAlignment="1">
      <alignment horizontal="center" vertical="center" wrapText="1"/>
    </xf>
    <xf numFmtId="164" fontId="7" fillId="5" borderId="2" xfId="1" applyFont="1" applyFill="1" applyBorder="1" applyAlignment="1">
      <alignment horizontal="center"/>
    </xf>
    <xf numFmtId="167" fontId="0" fillId="4" borderId="0" xfId="1" applyNumberFormat="1" applyFont="1" applyFill="1" applyBorder="1"/>
    <xf numFmtId="167" fontId="0" fillId="4" borderId="7" xfId="1" applyNumberFormat="1" applyFont="1" applyFill="1" applyBorder="1"/>
    <xf numFmtId="164" fontId="7" fillId="5" borderId="2" xfId="1" applyFont="1" applyFill="1" applyBorder="1" applyAlignment="1">
      <alignment horizontal="center"/>
    </xf>
    <xf numFmtId="0" fontId="18" fillId="4" borderId="6" xfId="0" applyFont="1" applyFill="1" applyBorder="1"/>
    <xf numFmtId="0" fontId="18" fillId="4" borderId="0" xfId="0" applyFont="1" applyFill="1" applyBorder="1"/>
    <xf numFmtId="0" fontId="0" fillId="4" borderId="7" xfId="0" applyFill="1" applyBorder="1"/>
    <xf numFmtId="0" fontId="18" fillId="4" borderId="7" xfId="0" applyFont="1" applyFill="1" applyBorder="1"/>
    <xf numFmtId="164" fontId="7" fillId="5" borderId="2" xfId="1" applyFont="1" applyFill="1" applyBorder="1" applyAlignment="1">
      <alignment horizontal="center"/>
    </xf>
    <xf numFmtId="0" fontId="4" fillId="6" borderId="0" xfId="0" applyFont="1" applyFill="1" applyBorder="1"/>
    <xf numFmtId="164" fontId="17" fillId="4" borderId="10" xfId="1" applyFont="1" applyFill="1" applyBorder="1" applyAlignment="1">
      <alignment horizontal="left"/>
    </xf>
    <xf numFmtId="164" fontId="7" fillId="5" borderId="2" xfId="1" applyFont="1" applyFill="1" applyBorder="1" applyAlignment="1">
      <alignment horizontal="center"/>
    </xf>
    <xf numFmtId="164" fontId="7" fillId="5" borderId="2" xfId="1" applyFont="1" applyFill="1" applyBorder="1" applyAlignment="1">
      <alignment horizontal="center"/>
    </xf>
    <xf numFmtId="0" fontId="19" fillId="3" borderId="0" xfId="0" applyFont="1" applyFill="1" applyBorder="1"/>
    <xf numFmtId="0" fontId="18" fillId="0" borderId="6" xfId="0" applyFont="1" applyFill="1" applyBorder="1"/>
    <xf numFmtId="0" fontId="18" fillId="0" borderId="0" xfId="0" applyFont="1" applyFill="1" applyBorder="1"/>
    <xf numFmtId="167" fontId="18" fillId="0" borderId="0" xfId="1" applyNumberFormat="1" applyFont="1" applyFill="1" applyBorder="1"/>
    <xf numFmtId="165" fontId="18" fillId="0" borderId="0" xfId="2" applyNumberFormat="1" applyFont="1" applyFill="1" applyBorder="1"/>
    <xf numFmtId="167" fontId="18" fillId="0" borderId="7" xfId="1" applyNumberFormat="1" applyFont="1" applyFill="1" applyBorder="1"/>
    <xf numFmtId="165" fontId="18" fillId="0" borderId="7" xfId="2" applyNumberFormat="1" applyFont="1" applyFill="1" applyBorder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/>
    </xf>
    <xf numFmtId="0" fontId="20" fillId="3" borderId="0" xfId="4" applyFill="1" applyBorder="1"/>
    <xf numFmtId="0" fontId="20" fillId="3" borderId="0" xfId="4" applyFill="1" applyBorder="1" applyAlignment="1">
      <alignment horizontal="left" vertical="top"/>
    </xf>
    <xf numFmtId="0" fontId="12" fillId="0" borderId="0" xfId="0" applyFont="1" applyFill="1" applyBorder="1"/>
    <xf numFmtId="164" fontId="12" fillId="4" borderId="6" xfId="1" applyFont="1" applyFill="1" applyBorder="1"/>
    <xf numFmtId="164" fontId="12" fillId="4" borderId="7" xfId="1" applyFont="1" applyFill="1" applyBorder="1" applyAlignment="1">
      <alignment horizontal="right" vertical="center"/>
    </xf>
    <xf numFmtId="164" fontId="12" fillId="4" borderId="8" xfId="1" applyFont="1" applyFill="1" applyBorder="1"/>
    <xf numFmtId="164" fontId="12" fillId="4" borderId="9" xfId="1" applyFont="1" applyFill="1" applyBorder="1" applyAlignment="1">
      <alignment horizontal="right" vertical="center"/>
    </xf>
    <xf numFmtId="164" fontId="13" fillId="4" borderId="11" xfId="1" applyFont="1" applyFill="1" applyBorder="1" applyAlignment="1">
      <alignment horizontal="center" vertical="center" wrapText="1"/>
    </xf>
    <xf numFmtId="164" fontId="13" fillId="4" borderId="9" xfId="1" applyFont="1" applyFill="1" applyBorder="1" applyAlignment="1">
      <alignment horizontal="center" vertical="center" wrapText="1"/>
    </xf>
    <xf numFmtId="0" fontId="12" fillId="4" borderId="6" xfId="0" applyFont="1" applyFill="1" applyBorder="1"/>
    <xf numFmtId="0" fontId="12" fillId="4" borderId="7" xfId="0" applyFont="1" applyFill="1" applyBorder="1"/>
    <xf numFmtId="164" fontId="12" fillId="4" borderId="10" xfId="1" applyFont="1" applyFill="1" applyBorder="1"/>
    <xf numFmtId="164" fontId="12" fillId="4" borderId="11" xfId="1" applyFont="1" applyFill="1" applyBorder="1"/>
    <xf numFmtId="164" fontId="12" fillId="4" borderId="7" xfId="1" applyFont="1" applyFill="1" applyBorder="1"/>
    <xf numFmtId="167" fontId="18" fillId="4" borderId="0" xfId="1" applyNumberFormat="1" applyFont="1" applyFill="1" applyBorder="1"/>
    <xf numFmtId="165" fontId="18" fillId="4" borderId="0" xfId="2" applyNumberFormat="1" applyFont="1" applyFill="1" applyBorder="1"/>
    <xf numFmtId="167" fontId="18" fillId="4" borderId="7" xfId="1" applyNumberFormat="1" applyFont="1" applyFill="1" applyBorder="1"/>
    <xf numFmtId="165" fontId="18" fillId="4" borderId="7" xfId="2" applyNumberFormat="1" applyFont="1" applyFill="1" applyBorder="1"/>
    <xf numFmtId="0" fontId="21" fillId="4" borderId="4" xfId="0" applyFont="1" applyFill="1" applyBorder="1"/>
    <xf numFmtId="166" fontId="21" fillId="4" borderId="2" xfId="1" applyNumberFormat="1" applyFont="1" applyFill="1" applyBorder="1"/>
    <xf numFmtId="166" fontId="21" fillId="4" borderId="5" xfId="1" applyNumberFormat="1" applyFont="1" applyFill="1" applyBorder="1"/>
    <xf numFmtId="164" fontId="22" fillId="4" borderId="10" xfId="1" applyFont="1" applyFill="1" applyBorder="1" applyAlignment="1">
      <alignment horizontal="center"/>
    </xf>
    <xf numFmtId="168" fontId="18" fillId="4" borderId="0" xfId="0" applyNumberFormat="1" applyFont="1" applyFill="1" applyBorder="1"/>
    <xf numFmtId="164" fontId="7" fillId="5" borderId="2" xfId="1" applyFont="1" applyFill="1" applyBorder="1" applyAlignment="1">
      <alignment horizontal="center"/>
    </xf>
    <xf numFmtId="164" fontId="13" fillId="4" borderId="10" xfId="1" applyFont="1" applyFill="1" applyBorder="1" applyAlignment="1">
      <alignment horizontal="center" vertical="center" wrapText="1"/>
    </xf>
    <xf numFmtId="164" fontId="13" fillId="4" borderId="8" xfId="1" applyFont="1" applyFill="1" applyBorder="1" applyAlignment="1">
      <alignment horizontal="center" vertical="center" wrapText="1"/>
    </xf>
    <xf numFmtId="164" fontId="7" fillId="5" borderId="2" xfId="1" applyFont="1" applyFill="1" applyBorder="1" applyAlignment="1">
      <alignment horizontal="center"/>
    </xf>
    <xf numFmtId="164" fontId="7" fillId="4" borderId="2" xfId="1" applyFont="1" applyFill="1" applyBorder="1" applyAlignment="1">
      <alignment horizontal="center"/>
    </xf>
    <xf numFmtId="164" fontId="13" fillId="5" borderId="2" xfId="1" applyFont="1" applyFill="1" applyBorder="1" applyAlignment="1">
      <alignment horizontal="center"/>
    </xf>
    <xf numFmtId="164" fontId="15" fillId="4" borderId="10" xfId="1" applyFont="1" applyFill="1" applyBorder="1" applyAlignment="1">
      <alignment horizontal="center" vertical="center" wrapText="1"/>
    </xf>
    <xf numFmtId="164" fontId="15" fillId="4" borderId="8" xfId="1" applyFont="1" applyFill="1" applyBorder="1" applyAlignment="1">
      <alignment horizontal="center" vertical="center" wrapText="1"/>
    </xf>
    <xf numFmtId="164" fontId="7" fillId="0" borderId="3" xfId="1" applyFont="1" applyFill="1" applyBorder="1" applyAlignment="1">
      <alignment horizontal="center"/>
    </xf>
  </cellXfs>
  <cellStyles count="5">
    <cellStyle name="20 % - Farve2" xfId="3" builtinId="34"/>
    <cellStyle name="Komma" xfId="1" builtinId="3"/>
    <cellStyle name="Link" xfId="4" builtinId="8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14</xdr:row>
      <xdr:rowOff>152400</xdr:rowOff>
    </xdr:from>
    <xdr:to>
      <xdr:col>12</xdr:col>
      <xdr:colOff>303763</xdr:colOff>
      <xdr:row>56</xdr:row>
      <xdr:rowOff>94400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4A8B3A1-94F2-4793-8105-2AA226FDA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2675" y="3629025"/>
          <a:ext cx="8295238" cy="6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10</xdr:col>
      <xdr:colOff>171450</xdr:colOff>
      <xdr:row>53</xdr:row>
      <xdr:rowOff>28575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2743200"/>
          <a:ext cx="8220075" cy="597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D00E-78CC-4219-B41A-E07DC2B8198B}">
  <dimension ref="A1:O199"/>
  <sheetViews>
    <sheetView topLeftCell="A29" workbookViewId="0">
      <selection activeCell="F135" sqref="F135"/>
    </sheetView>
  </sheetViews>
  <sheetFormatPr defaultRowHeight="12" x14ac:dyDescent="0.2"/>
  <cols>
    <col min="1" max="1" width="78" customWidth="1"/>
    <col min="2" max="2" width="21.7109375" customWidth="1"/>
    <col min="3" max="3" width="16.28515625" customWidth="1"/>
    <col min="4" max="4" width="19" customWidth="1"/>
    <col min="5" max="5" width="13.28515625" customWidth="1"/>
    <col min="6" max="6" width="23.7109375" customWidth="1"/>
    <col min="7" max="7" width="21.85546875" customWidth="1"/>
    <col min="9" max="9" width="73.7109375" customWidth="1"/>
    <col min="10" max="10" width="15.42578125" customWidth="1"/>
    <col min="11" max="11" width="28.42578125" customWidth="1"/>
    <col min="12" max="12" width="19.5703125" customWidth="1"/>
    <col min="13" max="13" width="15.140625" customWidth="1"/>
    <col min="14" max="14" width="14.5703125" customWidth="1"/>
  </cols>
  <sheetData>
    <row r="1" spans="1:15" ht="23.25" x14ac:dyDescent="0.35">
      <c r="A1" s="191" t="s">
        <v>158</v>
      </c>
      <c r="B1" s="158"/>
      <c r="C1" s="137"/>
      <c r="D1" s="137"/>
      <c r="E1" s="138"/>
      <c r="F1" s="138"/>
      <c r="G1" s="139"/>
      <c r="H1" s="50"/>
      <c r="I1" s="169"/>
      <c r="J1" s="50"/>
      <c r="K1" s="50"/>
      <c r="L1" s="50"/>
      <c r="M1" s="50"/>
      <c r="N1" s="50"/>
      <c r="O1" s="50"/>
    </row>
    <row r="2" spans="1:15" ht="42" customHeight="1" x14ac:dyDescent="0.2">
      <c r="A2" s="143" t="s">
        <v>102</v>
      </c>
      <c r="B2" s="86" t="s">
        <v>1</v>
      </c>
      <c r="C2" s="86" t="s">
        <v>2</v>
      </c>
      <c r="D2" s="86" t="s">
        <v>119</v>
      </c>
      <c r="E2" s="86" t="s">
        <v>107</v>
      </c>
      <c r="F2" s="86"/>
      <c r="G2" s="56" t="s">
        <v>126</v>
      </c>
      <c r="H2" s="50"/>
      <c r="I2" s="171"/>
      <c r="J2" s="50"/>
      <c r="K2" s="50"/>
      <c r="L2" s="50"/>
      <c r="M2" s="50"/>
      <c r="N2" s="50"/>
      <c r="O2" s="50"/>
    </row>
    <row r="3" spans="1:15" ht="12.75" x14ac:dyDescent="0.2">
      <c r="A3" s="126" t="s">
        <v>123</v>
      </c>
      <c r="B3" s="127">
        <v>0</v>
      </c>
      <c r="C3" s="127">
        <v>0</v>
      </c>
      <c r="D3" s="128">
        <v>0.51149999999999995</v>
      </c>
      <c r="E3" s="127">
        <v>0</v>
      </c>
      <c r="F3" s="127"/>
      <c r="G3" s="129">
        <v>0</v>
      </c>
      <c r="H3" s="50"/>
      <c r="I3" s="168"/>
      <c r="J3" s="3"/>
      <c r="K3" s="50"/>
      <c r="L3" s="50"/>
      <c r="M3" s="50"/>
      <c r="N3" s="50"/>
      <c r="O3" s="50"/>
    </row>
    <row r="4" spans="1:15" ht="12.75" x14ac:dyDescent="0.2">
      <c r="A4" s="126" t="s">
        <v>83</v>
      </c>
      <c r="B4" s="130">
        <v>99.4</v>
      </c>
      <c r="C4" s="130">
        <v>99.4</v>
      </c>
      <c r="D4" s="130">
        <v>99.4</v>
      </c>
      <c r="E4" s="130">
        <v>99.4</v>
      </c>
      <c r="F4" s="127"/>
      <c r="G4" s="154">
        <v>99.4</v>
      </c>
      <c r="H4" s="50"/>
      <c r="I4" s="170"/>
      <c r="J4" s="50"/>
      <c r="K4" s="50"/>
      <c r="L4" s="50"/>
      <c r="M4" s="50"/>
      <c r="N4" s="50"/>
      <c r="O4" s="50"/>
    </row>
    <row r="5" spans="1:15" ht="12.75" x14ac:dyDescent="0.2">
      <c r="A5" s="126" t="s">
        <v>118</v>
      </c>
      <c r="B5" s="130">
        <v>102.6</v>
      </c>
      <c r="C5" s="130">
        <f>B5</f>
        <v>102.6</v>
      </c>
      <c r="D5" s="130">
        <f>B5</f>
        <v>102.6</v>
      </c>
      <c r="E5" s="149">
        <f>B5</f>
        <v>102.6</v>
      </c>
      <c r="F5" s="127"/>
      <c r="G5" s="150">
        <f t="shared" ref="G5:G8" si="0">B5</f>
        <v>102.6</v>
      </c>
      <c r="H5" s="50"/>
      <c r="I5" s="50"/>
      <c r="J5" s="50"/>
      <c r="K5" s="50"/>
      <c r="L5" s="50"/>
      <c r="M5" s="50"/>
      <c r="N5" s="50"/>
      <c r="O5" s="50"/>
    </row>
    <row r="6" spans="1:15" ht="12.75" x14ac:dyDescent="0.2">
      <c r="A6" s="152" t="s">
        <v>159</v>
      </c>
      <c r="B6" s="192">
        <v>119.2</v>
      </c>
      <c r="C6" s="192">
        <f>B6</f>
        <v>119.2</v>
      </c>
      <c r="D6" s="192">
        <f>B6</f>
        <v>119.2</v>
      </c>
      <c r="E6" s="184">
        <f>B6</f>
        <v>119.2</v>
      </c>
      <c r="F6" s="185"/>
      <c r="G6" s="186">
        <f>B6</f>
        <v>119.2</v>
      </c>
      <c r="H6" s="50"/>
      <c r="I6" s="50"/>
      <c r="J6" s="50"/>
      <c r="K6" s="50"/>
      <c r="L6" s="50"/>
      <c r="M6" s="50"/>
      <c r="N6" s="50"/>
      <c r="O6" s="50"/>
    </row>
    <row r="7" spans="1:15" ht="12.75" x14ac:dyDescent="0.2">
      <c r="A7" s="152" t="s">
        <v>161</v>
      </c>
      <c r="B7" s="185">
        <v>1.9E-2</v>
      </c>
      <c r="C7" s="185">
        <f>B7</f>
        <v>1.9E-2</v>
      </c>
      <c r="D7" s="185">
        <f>B7</f>
        <v>1.9E-2</v>
      </c>
      <c r="E7" s="185">
        <f>B7</f>
        <v>1.9E-2</v>
      </c>
      <c r="F7" s="185"/>
      <c r="G7" s="187">
        <f>B7</f>
        <v>1.9E-2</v>
      </c>
      <c r="H7" s="50"/>
      <c r="I7" s="50"/>
      <c r="J7" s="50"/>
      <c r="K7" s="50"/>
      <c r="L7" s="50"/>
      <c r="M7" s="50"/>
      <c r="N7" s="50"/>
      <c r="O7" s="50"/>
    </row>
    <row r="8" spans="1:15" ht="12.75" x14ac:dyDescent="0.2">
      <c r="A8" s="152" t="s">
        <v>160</v>
      </c>
      <c r="B8" s="185">
        <v>1.4999999999999999E-2</v>
      </c>
      <c r="C8" s="185">
        <f>B8</f>
        <v>1.4999999999999999E-2</v>
      </c>
      <c r="D8" s="185">
        <f>B8</f>
        <v>1.4999999999999999E-2</v>
      </c>
      <c r="E8" s="185">
        <f>C8</f>
        <v>1.4999999999999999E-2</v>
      </c>
      <c r="F8" s="185"/>
      <c r="G8" s="187">
        <f t="shared" si="0"/>
        <v>1.4999999999999999E-2</v>
      </c>
      <c r="H8" s="50"/>
      <c r="I8" s="50"/>
      <c r="J8" s="50"/>
      <c r="K8" s="50"/>
      <c r="L8" s="50"/>
      <c r="M8" s="50"/>
      <c r="N8" s="50"/>
      <c r="O8" s="50"/>
    </row>
    <row r="9" spans="1:15" ht="12.75" x14ac:dyDescent="0.2">
      <c r="A9" s="152" t="s">
        <v>157</v>
      </c>
      <c r="B9" s="185">
        <v>1.9E-2</v>
      </c>
      <c r="C9" s="185">
        <f>B9</f>
        <v>1.9E-2</v>
      </c>
      <c r="D9" s="185">
        <f>B9</f>
        <v>1.9E-2</v>
      </c>
      <c r="E9" s="185">
        <f>C9</f>
        <v>1.9E-2</v>
      </c>
      <c r="F9" s="185"/>
      <c r="G9" s="187">
        <f>B9</f>
        <v>1.9E-2</v>
      </c>
      <c r="H9" s="50"/>
      <c r="I9" s="50"/>
      <c r="J9" s="50"/>
      <c r="K9" s="50"/>
      <c r="L9" s="50"/>
      <c r="M9" s="50"/>
      <c r="N9" s="50"/>
      <c r="O9" s="50"/>
    </row>
    <row r="10" spans="1:15" ht="12.75" x14ac:dyDescent="0.2">
      <c r="A10" s="188" t="s">
        <v>105</v>
      </c>
      <c r="B10" s="189">
        <f>(1-B3)*B6/B4*(1+B7)*(1+B8)*(1+B9)</f>
        <v>1.2638754594366195</v>
      </c>
      <c r="C10" s="189">
        <f>(1-C3)*C6/C4*(1+C7)*(1+C8)*(1+C9)</f>
        <v>1.2638754594366195</v>
      </c>
      <c r="D10" s="189">
        <f>(1-D3)*D6/D4*(1+D7)*(1+D8)*(1+D9)</f>
        <v>0.6174031619347885</v>
      </c>
      <c r="E10" s="189">
        <f>E6/E5*(1+E7)*(1+E8)*(1+E9)</f>
        <v>1.2244563417933723</v>
      </c>
      <c r="F10" s="189"/>
      <c r="G10" s="190">
        <f>(1+G7)*(1+G8)</f>
        <v>1.0342849999999999</v>
      </c>
      <c r="H10" s="50"/>
      <c r="I10" s="50"/>
      <c r="J10" s="50"/>
      <c r="K10" s="50"/>
      <c r="L10" s="50"/>
      <c r="M10" s="50"/>
      <c r="N10" s="50"/>
      <c r="O10" s="50"/>
    </row>
    <row r="11" spans="1:15" ht="12.75" x14ac:dyDescent="0.2">
      <c r="A11" s="50"/>
      <c r="B11" s="49"/>
      <c r="C11" s="49"/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ht="15.75" x14ac:dyDescent="0.25">
      <c r="A12" s="67" t="s">
        <v>76</v>
      </c>
      <c r="B12" s="91" t="str">
        <f>A1</f>
        <v>2026-priser</v>
      </c>
      <c r="C12" s="91" t="str">
        <f>B12</f>
        <v>2026-priser</v>
      </c>
      <c r="D12" s="92" t="str">
        <f>C12</f>
        <v>2026-priser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ht="15" x14ac:dyDescent="0.25">
      <c r="A13" s="70"/>
      <c r="B13" s="71"/>
      <c r="C13" s="71"/>
      <c r="D13" s="72"/>
      <c r="E13" s="50"/>
      <c r="F13" s="194" t="s">
        <v>162</v>
      </c>
      <c r="G13" s="177" t="str">
        <f>A1</f>
        <v>2026-priser</v>
      </c>
      <c r="H13" s="50"/>
      <c r="I13" s="50"/>
      <c r="J13" s="50"/>
      <c r="K13" s="50"/>
      <c r="L13" s="50"/>
      <c r="M13" s="50"/>
      <c r="N13" s="50"/>
      <c r="O13" s="50"/>
    </row>
    <row r="14" spans="1:15" ht="60" x14ac:dyDescent="0.2">
      <c r="A14" s="73" t="s">
        <v>0</v>
      </c>
      <c r="B14" s="74" t="s">
        <v>1</v>
      </c>
      <c r="C14" s="74" t="s">
        <v>2</v>
      </c>
      <c r="D14" s="75" t="s">
        <v>122</v>
      </c>
      <c r="E14" s="50"/>
      <c r="F14" s="195"/>
      <c r="G14" s="178" t="s">
        <v>127</v>
      </c>
      <c r="H14" s="50"/>
      <c r="I14" s="50"/>
      <c r="J14" s="50"/>
      <c r="K14" s="50"/>
      <c r="L14" s="50"/>
      <c r="M14" s="50"/>
      <c r="N14" s="50"/>
      <c r="O14" s="50"/>
    </row>
    <row r="15" spans="1:15" ht="15.75" x14ac:dyDescent="0.25">
      <c r="A15" s="93" t="s">
        <v>4</v>
      </c>
      <c r="B15" s="94"/>
      <c r="C15" s="94"/>
      <c r="D15" s="95"/>
      <c r="E15" s="50"/>
      <c r="F15" s="179"/>
      <c r="G15" s="180"/>
      <c r="H15" s="50"/>
      <c r="I15" s="50"/>
      <c r="J15" s="50"/>
      <c r="K15" s="50"/>
      <c r="L15" s="50"/>
      <c r="M15" s="50"/>
      <c r="N15" s="50"/>
      <c r="O15" s="50"/>
    </row>
    <row r="16" spans="1:15" ht="12.75" x14ac:dyDescent="0.2">
      <c r="A16" s="79"/>
      <c r="B16" s="94"/>
      <c r="C16" s="94"/>
      <c r="D16" s="95"/>
      <c r="E16" s="50"/>
      <c r="F16" s="179"/>
      <c r="G16" s="180"/>
      <c r="H16" s="50"/>
      <c r="I16" s="50"/>
      <c r="J16" s="50"/>
      <c r="K16" s="50"/>
      <c r="L16" s="50"/>
      <c r="M16" s="50"/>
      <c r="N16" s="50"/>
      <c r="O16" s="50"/>
    </row>
    <row r="17" spans="1:15" ht="12.75" x14ac:dyDescent="0.2">
      <c r="A17" s="80" t="s">
        <v>5</v>
      </c>
      <c r="B17" s="94"/>
      <c r="C17" s="94"/>
      <c r="D17" s="95"/>
      <c r="E17" s="50"/>
      <c r="F17" s="179"/>
      <c r="G17" s="180"/>
      <c r="H17" s="50"/>
      <c r="I17" s="50"/>
      <c r="J17" s="50"/>
      <c r="K17" s="50"/>
      <c r="L17" s="50"/>
      <c r="M17" s="50"/>
      <c r="N17" s="50"/>
      <c r="O17" s="50"/>
    </row>
    <row r="18" spans="1:15" ht="12.75" x14ac:dyDescent="0.2">
      <c r="A18" s="81" t="s">
        <v>6</v>
      </c>
      <c r="B18" s="77">
        <f>IF(ISNUMBER('2014-basis (ex pendler)'!B7),'2014-basis (ex pendler)'!B7*B$10,IF(ISTEXT('2014-basis (ex pendler)'!B7),'2014-basis (ex pendler)'!B7,""))</f>
        <v>242.63881070264219</v>
      </c>
      <c r="C18" s="77" t="str">
        <f>IF(ISNUMBER('2014-basis (ex pendler)'!C7),'2014-basis (ex pendler)'!C7*C$10,IF(ISTEXT('2014-basis (ex pendler)'!C7),'2014-basis (ex pendler)'!C7,""))</f>
        <v/>
      </c>
      <c r="D18" s="78">
        <f>IF(ISNUMBER('2014-basis (ex pendler)'!D7),'2014-basis (ex pendler)'!D7*D$10-G18,IF(ISTEXT('2014-basis (ex pendler)'!D7),'2014-basis (ex pendler)'!D7,""))</f>
        <v>76.737038996874873</v>
      </c>
      <c r="E18" s="50"/>
      <c r="F18" s="173">
        <v>0</v>
      </c>
      <c r="G18" s="174">
        <f>IF(F18="","",F18*$G$10)</f>
        <v>0</v>
      </c>
      <c r="H18" s="50"/>
      <c r="I18" s="50"/>
      <c r="J18" s="50"/>
      <c r="K18" s="50"/>
      <c r="L18" s="50"/>
      <c r="M18" s="50"/>
      <c r="N18" s="50"/>
      <c r="O18" s="50"/>
    </row>
    <row r="19" spans="1:15" ht="12.75" x14ac:dyDescent="0.2">
      <c r="A19" s="81" t="s">
        <v>7</v>
      </c>
      <c r="B19" s="77">
        <f>IF(ISNUMBER('2014-basis (ex pendler)'!B8),'2014-basis (ex pendler)'!B8*$B$10,IF(ISTEXT('2014-basis (ex pendler)'!B8),'2014-basis (ex pendler)'!B8,""))</f>
        <v>121.31940535132109</v>
      </c>
      <c r="C19" s="77" t="str">
        <f>IF(ISNUMBER('2014-basis (ex pendler)'!C8),'2014-basis (ex pendler)'!C8*C$10,IF(ISTEXT('2014-basis (ex pendler)'!C8),'2014-basis (ex pendler)'!C8,""))</f>
        <v/>
      </c>
      <c r="D19" s="78">
        <f>IF(ISNUMBER('2014-basis (ex pendler)'!D8),'2014-basis (ex pendler)'!D8*D$10-G19,IF(ISTEXT('2014-basis (ex pendler)'!D8),'2014-basis (ex pendler)'!D8,""))</f>
        <v>51.972202959546379</v>
      </c>
      <c r="E19" s="50"/>
      <c r="F19" s="173">
        <v>1.32</v>
      </c>
      <c r="G19" s="174">
        <f t="shared" ref="G19:G71" si="1">IF(F19="","",F19*$G$10)</f>
        <v>1.3652561999999999</v>
      </c>
      <c r="H19" s="50"/>
      <c r="I19" s="50"/>
      <c r="J19" s="50"/>
      <c r="K19" s="50"/>
      <c r="L19" s="50"/>
      <c r="M19" s="50"/>
      <c r="N19" s="50"/>
      <c r="O19" s="50"/>
    </row>
    <row r="20" spans="1:15" ht="12.75" x14ac:dyDescent="0.2">
      <c r="A20" s="81" t="s">
        <v>8</v>
      </c>
      <c r="B20" s="77" t="str">
        <f>IF(ISNUMBER('2014-basis (ex pendler)'!B9),'2014-basis (ex pendler)'!B9*$B$10,IF(ISTEXT('2014-basis (ex pendler)'!B9),'2014-basis (ex pendler)'!B9,""))</f>
        <v>Gratis</v>
      </c>
      <c r="C20" s="77" t="str">
        <f>IF(ISNUMBER('2014-basis (ex pendler)'!C9),'2014-basis (ex pendler)'!C9*C$10,IF(ISTEXT('2014-basis (ex pendler)'!C9),'2014-basis (ex pendler)'!C9,""))</f>
        <v/>
      </c>
      <c r="D20" s="78" t="str">
        <f>IF(ISNUMBER('2014-basis (ex pendler)'!D9),'2014-basis (ex pendler)'!D9*D$10-G20,IF(ISTEXT('2014-basis (ex pendler)'!D9),'2014-basis (ex pendler)'!D9,""))</f>
        <v/>
      </c>
      <c r="E20" s="50"/>
      <c r="F20" s="173">
        <v>0</v>
      </c>
      <c r="G20" s="174">
        <f t="shared" si="1"/>
        <v>0</v>
      </c>
      <c r="H20" s="50"/>
      <c r="I20" s="50"/>
      <c r="J20" s="50"/>
      <c r="K20" s="50"/>
      <c r="L20" s="50"/>
      <c r="M20" s="50"/>
      <c r="N20" s="50"/>
      <c r="O20" s="50"/>
    </row>
    <row r="21" spans="1:15" ht="12.75" x14ac:dyDescent="0.2">
      <c r="A21" s="81" t="s">
        <v>10</v>
      </c>
      <c r="B21" s="77">
        <f>IF(ISNUMBER('2014-basis (ex pendler)'!B10),'2014-basis (ex pendler)'!B10*$B$10,IF(ISTEXT('2014-basis (ex pendler)'!B10),'2014-basis (ex pendler)'!B10,""))</f>
        <v>121.31940535132109</v>
      </c>
      <c r="C21" s="77" t="str">
        <f>IF(ISNUMBER('2014-basis (ex pendler)'!C10),'2014-basis (ex pendler)'!C10*C$10,IF(ISTEXT('2014-basis (ex pendler)'!C10),'2014-basis (ex pendler)'!C10,""))</f>
        <v/>
      </c>
      <c r="D21" s="78">
        <f>IF(ISNUMBER('2014-basis (ex pendler)'!D10),'2014-basis (ex pendler)'!D10*D$10-G21,IF(ISTEXT('2014-basis (ex pendler)'!D10),'2014-basis (ex pendler)'!D10,""))</f>
        <v>53.337459159546377</v>
      </c>
      <c r="E21" s="50"/>
      <c r="F21" s="173">
        <v>0</v>
      </c>
      <c r="G21" s="174">
        <f t="shared" si="1"/>
        <v>0</v>
      </c>
      <c r="H21" s="50"/>
      <c r="I21" s="50"/>
      <c r="J21" s="50"/>
      <c r="K21" s="50"/>
      <c r="L21" s="50"/>
      <c r="M21" s="50"/>
      <c r="N21" s="50"/>
      <c r="O21" s="50"/>
    </row>
    <row r="22" spans="1:15" ht="12.75" x14ac:dyDescent="0.2">
      <c r="A22" s="81" t="s">
        <v>11</v>
      </c>
      <c r="B22" s="77">
        <f>IF(ISNUMBER('2014-basis (ex pendler)'!B11),'2014-basis (ex pendler)'!B11*$B$10,IF(ISTEXT('2014-basis (ex pendler)'!B11),'2014-basis (ex pendler)'!B11,""))</f>
        <v>121.31940535132109</v>
      </c>
      <c r="C22" s="77" t="str">
        <f>IF(ISNUMBER('2014-basis (ex pendler)'!C11),'2014-basis (ex pendler)'!C11*C$10,IF(ISTEXT('2014-basis (ex pendler)'!C11),'2014-basis (ex pendler)'!C11,""))</f>
        <v/>
      </c>
      <c r="D22" s="78">
        <f>IF(ISNUMBER('2014-basis (ex pendler)'!D11),'2014-basis (ex pendler)'!D11*D$10-G22,IF(ISTEXT('2014-basis (ex pendler)'!D11),'2014-basis (ex pendler)'!D11,""))</f>
        <v>53.337459159546377</v>
      </c>
      <c r="E22" s="50"/>
      <c r="F22" s="173">
        <v>0</v>
      </c>
      <c r="G22" s="174">
        <f t="shared" si="1"/>
        <v>0</v>
      </c>
      <c r="H22" s="50"/>
      <c r="I22" s="50"/>
      <c r="J22" s="50"/>
      <c r="K22" s="50"/>
      <c r="L22" s="50"/>
      <c r="M22" s="50"/>
      <c r="N22" s="50"/>
      <c r="O22" s="50"/>
    </row>
    <row r="23" spans="1:15" ht="12.75" x14ac:dyDescent="0.2">
      <c r="A23" s="82" t="s">
        <v>12</v>
      </c>
      <c r="B23" s="77">
        <f>IF(ISNUMBER('2014-basis (ex pendler)'!B12),'2014-basis (ex pendler)'!B12*$B$10,IF(ISTEXT('2014-basis (ex pendler)'!B12),'2014-basis (ex pendler)'!B12,""))</f>
        <v>180.7341906994366</v>
      </c>
      <c r="C23" s="77" t="str">
        <f>IF(ISNUMBER('2014-basis (ex pendler)'!C12),'2014-basis (ex pendler)'!C12*C$10,IF(ISTEXT('2014-basis (ex pendler)'!C12),'2014-basis (ex pendler)'!C12,""))</f>
        <v/>
      </c>
      <c r="D23" s="78" t="str">
        <f>IF(ISNUMBER('2014-basis (ex pendler)'!D12),'2014-basis (ex pendler)'!D12*D$10-G23,IF(ISTEXT('2014-basis (ex pendler)'!D12),'2014-basis (ex pendler)'!D12,""))</f>
        <v/>
      </c>
      <c r="E23" s="50"/>
      <c r="F23" s="173">
        <v>0</v>
      </c>
      <c r="G23" s="174">
        <f t="shared" si="1"/>
        <v>0</v>
      </c>
      <c r="H23" s="50"/>
      <c r="I23" s="50"/>
      <c r="J23" s="50"/>
      <c r="K23" s="50"/>
      <c r="L23" s="50"/>
      <c r="M23" s="50"/>
      <c r="N23" s="50"/>
      <c r="O23" s="50"/>
    </row>
    <row r="24" spans="1:15" ht="12.75" x14ac:dyDescent="0.2">
      <c r="A24" s="81" t="s">
        <v>13</v>
      </c>
      <c r="B24" s="77">
        <f>IF(ISNUMBER('2014-basis (ex pendler)'!B13),'2014-basis (ex pendler)'!B13*$B$10,IF(ISTEXT('2014-basis (ex pendler)'!B13),'2014-basis (ex pendler)'!B13,""))</f>
        <v>97.318410376619696</v>
      </c>
      <c r="C24" s="77" t="str">
        <f>IF(ISNUMBER('2014-basis (ex pendler)'!C13),'2014-basis (ex pendler)'!C13*C$10,IF(ISTEXT('2014-basis (ex pendler)'!C13),'2014-basis (ex pendler)'!C13,""))</f>
        <v/>
      </c>
      <c r="D24" s="78" t="str">
        <f>IF(ISNUMBER('2014-basis (ex pendler)'!D13),'2014-basis (ex pendler)'!D13*D$10-G24,IF(ISTEXT('2014-basis (ex pendler)'!D13),'2014-basis (ex pendler)'!D13,""))</f>
        <v/>
      </c>
      <c r="E24" s="50"/>
      <c r="F24" s="173">
        <v>0</v>
      </c>
      <c r="G24" s="174">
        <f t="shared" si="1"/>
        <v>0</v>
      </c>
      <c r="H24" s="50"/>
      <c r="I24" s="50"/>
      <c r="J24" s="50"/>
      <c r="K24" s="50"/>
      <c r="L24" s="50"/>
      <c r="M24" s="50"/>
      <c r="N24" s="50"/>
      <c r="O24" s="50"/>
    </row>
    <row r="25" spans="1:15" ht="12.75" x14ac:dyDescent="0.2">
      <c r="A25" s="79"/>
      <c r="B25" s="77" t="str">
        <f>IF(ISNUMBER('2014-basis (ex pendler)'!B14),'2014-basis (ex pendler)'!B14*$B$10,IF(ISTEXT('2014-basis (ex pendler)'!B14),'2014-basis (ex pendler)'!B14,""))</f>
        <v/>
      </c>
      <c r="C25" s="77" t="str">
        <f>IF(ISNUMBER('2014-basis (ex pendler)'!C14),'2014-basis (ex pendler)'!C14*C$10,IF(ISTEXT('2014-basis (ex pendler)'!C14),'2014-basis (ex pendler)'!C14,""))</f>
        <v/>
      </c>
      <c r="D25" s="78" t="str">
        <f>IF(ISNUMBER('2014-basis (ex pendler)'!D14),'2014-basis (ex pendler)'!D14*D$10-G25,IF(ISTEXT('2014-basis (ex pendler)'!D14),'2014-basis (ex pendler)'!D14,""))</f>
        <v/>
      </c>
      <c r="E25" s="50"/>
      <c r="F25" s="173">
        <v>0</v>
      </c>
      <c r="G25" s="174">
        <f t="shared" si="1"/>
        <v>0</v>
      </c>
      <c r="H25" s="50"/>
      <c r="I25" s="50"/>
      <c r="J25" s="50"/>
      <c r="K25" s="50"/>
      <c r="L25" s="50"/>
      <c r="M25" s="50"/>
      <c r="N25" s="50"/>
      <c r="O25" s="50"/>
    </row>
    <row r="26" spans="1:15" ht="12.75" x14ac:dyDescent="0.2">
      <c r="A26" s="80" t="s">
        <v>17</v>
      </c>
      <c r="B26" s="77" t="str">
        <f>IF(ISNUMBER('2014-basis (ex pendler)'!B15),'2014-basis (ex pendler)'!B15*$B$10,IF(ISTEXT('2014-basis (ex pendler)'!B15),'2014-basis (ex pendler)'!B15,""))</f>
        <v/>
      </c>
      <c r="C26" s="77" t="str">
        <f>IF(ISNUMBER('2014-basis (ex pendler)'!C15),'2014-basis (ex pendler)'!C15*C$10,IF(ISTEXT('2014-basis (ex pendler)'!C15),'2014-basis (ex pendler)'!C15,""))</f>
        <v/>
      </c>
      <c r="D26" s="78" t="str">
        <f>IF(ISNUMBER('2014-basis (ex pendler)'!D15),'2014-basis (ex pendler)'!D15*D$10-G26,IF(ISTEXT('2014-basis (ex pendler)'!D15),'2014-basis (ex pendler)'!D15,""))</f>
        <v/>
      </c>
      <c r="E26" s="50"/>
      <c r="F26" s="173">
        <v>0</v>
      </c>
      <c r="G26" s="174">
        <f t="shared" si="1"/>
        <v>0</v>
      </c>
      <c r="H26" s="50"/>
      <c r="I26" s="50"/>
      <c r="J26" s="50"/>
      <c r="K26" s="50"/>
      <c r="L26" s="50"/>
      <c r="M26" s="50"/>
      <c r="N26" s="50"/>
      <c r="O26" s="50"/>
    </row>
    <row r="27" spans="1:15" ht="12.75" x14ac:dyDescent="0.2">
      <c r="A27" s="81" t="s">
        <v>18</v>
      </c>
      <c r="B27" s="77">
        <f>IF(ISNUMBER('2014-basis (ex pendler)'!B16),'2014-basis (ex pendler)'!B16*$B$10,IF(ISTEXT('2014-basis (ex pendler)'!B16),'2014-basis (ex pendler)'!B16,""))</f>
        <v>1419.0414495916532</v>
      </c>
      <c r="C27" s="77" t="str">
        <f>IF(ISNUMBER('2014-basis (ex pendler)'!C16),'2014-basis (ex pendler)'!C16*C$10,IF(ISTEXT('2014-basis (ex pendler)'!C16),'2014-basis (ex pendler)'!C16,""))</f>
        <v/>
      </c>
      <c r="D27" s="78">
        <f>IF(ISNUMBER('2014-basis (ex pendler)'!D16),'2014-basis (ex pendler)'!D16*D$10-G27,IF(ISTEXT('2014-basis (ex pendler)'!D16),'2014-basis (ex pendler)'!D16,""))</f>
        <v>402.77530075139799</v>
      </c>
      <c r="E27" s="50"/>
      <c r="F27" s="173">
        <v>0</v>
      </c>
      <c r="G27" s="174">
        <f t="shared" si="1"/>
        <v>0</v>
      </c>
      <c r="H27" s="50"/>
      <c r="I27" s="50"/>
      <c r="J27" s="50"/>
      <c r="K27" s="50"/>
      <c r="L27" s="50"/>
      <c r="M27" s="50"/>
      <c r="N27" s="50"/>
      <c r="O27" s="50"/>
    </row>
    <row r="28" spans="1:15" ht="12.75" x14ac:dyDescent="0.2">
      <c r="A28" s="81" t="s">
        <v>19</v>
      </c>
      <c r="B28" s="77">
        <f>IF(ISNUMBER('2014-basis (ex pendler)'!B17),'2014-basis (ex pendler)'!B17*$B$10,IF(ISTEXT('2014-basis (ex pendler)'!B17),'2014-basis (ex pendler)'!B17,""))</f>
        <v>1702.8573227627405</v>
      </c>
      <c r="C28" s="77" t="str">
        <f>IF(ISNUMBER('2014-basis (ex pendler)'!C17),'2014-basis (ex pendler)'!C17*C$10,IF(ISTEXT('2014-basis (ex pendler)'!C17),'2014-basis (ex pendler)'!C17,""))</f>
        <v/>
      </c>
      <c r="D28" s="78">
        <f>IF(ISNUMBER('2014-basis (ex pendler)'!D17),'2014-basis (ex pendler)'!D17*D$10-G28,IF(ISTEXT('2014-basis (ex pendler)'!D17),'2014-basis (ex pendler)'!D17,""))</f>
        <v>501.62708744116389</v>
      </c>
      <c r="E28" s="50"/>
      <c r="F28" s="173">
        <v>0.12</v>
      </c>
      <c r="G28" s="174">
        <f>IF(F28="","",F28*$G$10)</f>
        <v>0.12411419999999998</v>
      </c>
      <c r="H28" s="50"/>
      <c r="I28" s="50"/>
      <c r="J28" s="50"/>
      <c r="K28" s="50"/>
      <c r="L28" s="50"/>
      <c r="M28" s="50"/>
      <c r="N28" s="50"/>
      <c r="O28" s="50"/>
    </row>
    <row r="29" spans="1:15" ht="12.75" x14ac:dyDescent="0.2">
      <c r="A29" s="81" t="s">
        <v>20</v>
      </c>
      <c r="B29" s="77">
        <f>IF(ISNUMBER('2014-basis (ex pendler)'!B18),'2014-basis (ex pendler)'!B18*$B$10,IF(ISTEXT('2014-basis (ex pendler)'!B18),'2014-basis (ex pendler)'!B18,""))</f>
        <v>457.33333499714081</v>
      </c>
      <c r="C29" s="77">
        <f>IF(ISNUMBER('2014-basis (ex pendler)'!C18),'2014-basis (ex pendler)'!C18*C$10,IF(ISTEXT('2014-basis (ex pendler)'!C18),'2014-basis (ex pendler)'!C18,""))</f>
        <v>709.52704417312384</v>
      </c>
      <c r="D29" s="78">
        <f>IF(ISNUMBER('2014-basis (ex pendler)'!D18),'2014-basis (ex pendler)'!D18*D$10-G29,IF(ISTEXT('2014-basis (ex pendler)'!D18),'2014-basis (ex pendler)'!D18,""))</f>
        <v>216.56033308024641</v>
      </c>
      <c r="E29" s="50"/>
      <c r="F29" s="173">
        <v>0</v>
      </c>
      <c r="G29" s="174">
        <f t="shared" si="1"/>
        <v>0</v>
      </c>
      <c r="H29" s="50"/>
      <c r="I29" s="50"/>
      <c r="J29" s="50"/>
      <c r="K29" s="50"/>
      <c r="L29" s="50"/>
      <c r="M29" s="50"/>
      <c r="N29" s="50"/>
      <c r="O29" s="50"/>
    </row>
    <row r="30" spans="1:15" ht="12.75" x14ac:dyDescent="0.2">
      <c r="A30" s="81" t="s">
        <v>21</v>
      </c>
      <c r="B30" s="77">
        <f>IF(ISNUMBER('2014-basis (ex pendler)'!B19),'2014-basis (ex pendler)'!B19*$B$10,IF(ISTEXT('2014-basis (ex pendler)'!B19),'2014-basis (ex pendler)'!B19,""))</f>
        <v>583.79671346836892</v>
      </c>
      <c r="C30" s="77">
        <f>IF(ISNUMBER('2014-basis (ex pendler)'!C19),'2014-basis (ex pendler)'!C19*C$10,IF(ISTEXT('2014-basis (ex pendler)'!C19),'2014-basis (ex pendler)'!C19,""))</f>
        <v>851.42234200407302</v>
      </c>
      <c r="D30" s="78">
        <f>IF(ISNUMBER('2014-basis (ex pendler)'!D19),'2014-basis (ex pendler)'!D19*D$10-G30,IF(ISTEXT('2014-basis (ex pendler)'!D19),'2014-basis (ex pendler)'!D19,""))</f>
        <v>272.38428918185372</v>
      </c>
      <c r="E30" s="50"/>
      <c r="F30" s="173">
        <v>0.7</v>
      </c>
      <c r="G30" s="174">
        <f>IF(F30="","",F30*$G$10)</f>
        <v>0.72399949999999991</v>
      </c>
      <c r="H30" s="50"/>
      <c r="I30" s="50"/>
      <c r="J30" s="50"/>
      <c r="K30" s="50"/>
      <c r="L30" s="50"/>
      <c r="M30" s="50"/>
      <c r="N30" s="50"/>
      <c r="O30" s="50"/>
    </row>
    <row r="31" spans="1:15" ht="12.75" x14ac:dyDescent="0.2">
      <c r="A31" s="81" t="s">
        <v>22</v>
      </c>
      <c r="B31" s="77">
        <f>IF(ISNUMBER('2014-basis (ex pendler)'!B20),'2014-basis (ex pendler)'!B20*$B$10,IF(ISTEXT('2014-basis (ex pendler)'!B20),'2014-basis (ex pendler)'!B20,""))</f>
        <v>526.44204511913506</v>
      </c>
      <c r="C31" s="77">
        <f>IF(ISNUMBER('2014-basis (ex pendler)'!C20),'2014-basis (ex pendler)'!C20*C$10,IF(ISTEXT('2014-basis (ex pendler)'!C20),'2014-basis (ex pendler)'!C20,""))</f>
        <v>905.83218053281962</v>
      </c>
      <c r="D31" s="78">
        <f>IF(ISNUMBER('2014-basis (ex pendler)'!D20),'2014-basis (ex pendler)'!D20*D$10-G31,IF(ISTEXT('2014-basis (ex pendler)'!D20),'2014-basis (ex pendler)'!D20,""))</f>
        <v>254.75906670915177</v>
      </c>
      <c r="E31" s="50"/>
      <c r="F31" s="173">
        <v>0</v>
      </c>
      <c r="G31" s="174">
        <f t="shared" si="1"/>
        <v>0</v>
      </c>
      <c r="H31" s="50"/>
      <c r="I31" s="50"/>
      <c r="J31" s="50"/>
      <c r="K31" s="50"/>
      <c r="L31" s="50"/>
      <c r="M31" s="50"/>
      <c r="N31" s="50"/>
      <c r="O31" s="50"/>
    </row>
    <row r="32" spans="1:15" ht="12.75" x14ac:dyDescent="0.2">
      <c r="A32" s="79"/>
      <c r="B32" s="77" t="str">
        <f>IF(ISNUMBER('2014-basis (ex pendler)'!B21),'2014-basis (ex pendler)'!B21*$B$10,IF(ISTEXT('2014-basis (ex pendler)'!B21),'2014-basis (ex pendler)'!B21,""))</f>
        <v/>
      </c>
      <c r="C32" s="77" t="str">
        <f>IF(ISNUMBER('2014-basis (ex pendler)'!C21),'2014-basis (ex pendler)'!C21*C$10,IF(ISTEXT('2014-basis (ex pendler)'!C21),'2014-basis (ex pendler)'!C21,""))</f>
        <v/>
      </c>
      <c r="D32" s="78" t="str">
        <f>IF(ISNUMBER('2014-basis (ex pendler)'!D21),'2014-basis (ex pendler)'!D21*D$10-G32,IF(ISTEXT('2014-basis (ex pendler)'!D21),'2014-basis (ex pendler)'!D21,""))</f>
        <v/>
      </c>
      <c r="E32" s="50"/>
      <c r="F32" s="173">
        <v>0</v>
      </c>
      <c r="G32" s="174">
        <f t="shared" si="1"/>
        <v>0</v>
      </c>
      <c r="H32" s="50"/>
      <c r="I32" s="50"/>
      <c r="J32" s="50"/>
      <c r="K32" s="50"/>
      <c r="L32" s="50"/>
      <c r="M32" s="50"/>
      <c r="N32" s="50"/>
      <c r="O32" s="50"/>
    </row>
    <row r="33" spans="1:15" ht="12.75" x14ac:dyDescent="0.2">
      <c r="A33" s="80" t="s">
        <v>26</v>
      </c>
      <c r="B33" s="77" t="str">
        <f>IF(ISNUMBER('2014-basis (ex pendler)'!B22),'2014-basis (ex pendler)'!B22*$B$10,IF(ISTEXT('2014-basis (ex pendler)'!B22),'2014-basis (ex pendler)'!B22,""))</f>
        <v/>
      </c>
      <c r="C33" s="77" t="str">
        <f>IF(ISNUMBER('2014-basis (ex pendler)'!C22),'2014-basis (ex pendler)'!C22*C$10,IF(ISTEXT('2014-basis (ex pendler)'!C22),'2014-basis (ex pendler)'!C22,""))</f>
        <v/>
      </c>
      <c r="D33" s="78" t="str">
        <f>IF(ISNUMBER('2014-basis (ex pendler)'!D22),'2014-basis (ex pendler)'!D22*D$10-G33,IF(ISTEXT('2014-basis (ex pendler)'!D22),'2014-basis (ex pendler)'!D22,""))</f>
        <v/>
      </c>
      <c r="E33" s="50"/>
      <c r="F33" s="173">
        <v>0</v>
      </c>
      <c r="G33" s="174">
        <f t="shared" si="1"/>
        <v>0</v>
      </c>
      <c r="H33" s="50"/>
      <c r="I33" s="50"/>
      <c r="J33" s="50"/>
      <c r="K33" s="50"/>
      <c r="L33" s="50"/>
      <c r="M33" s="50"/>
      <c r="N33" s="50"/>
      <c r="O33" s="50"/>
    </row>
    <row r="34" spans="1:15" ht="12.75" x14ac:dyDescent="0.2">
      <c r="A34" s="81" t="s">
        <v>27</v>
      </c>
      <c r="B34" s="77">
        <f>IF(ISNUMBER('2014-basis (ex pendler)'!B23),'2014-basis (ex pendler)'!B23*$B$10,IF(ISTEXT('2014-basis (ex pendler)'!B23),'2014-basis (ex pendler)'!B23,""))</f>
        <v>2082.247458176425</v>
      </c>
      <c r="C34" s="77" t="str">
        <f>IF(ISNUMBER('2014-basis (ex pendler)'!C23),'2014-basis (ex pendler)'!C23*C$10,IF(ISTEXT('2014-basis (ex pendler)'!C23),'2014-basis (ex pendler)'!C23,""))</f>
        <v/>
      </c>
      <c r="D34" s="78">
        <f>IF(ISNUMBER('2014-basis (ex pendler)'!D23),'2014-basis (ex pendler)'!D23*D$10-G34,IF(ISTEXT('2014-basis (ex pendler)'!D23),'2014-basis (ex pendler)'!D23,""))</f>
        <v>504.48012361691571</v>
      </c>
      <c r="E34" s="50"/>
      <c r="F34" s="173">
        <v>0</v>
      </c>
      <c r="G34" s="174">
        <f t="shared" si="1"/>
        <v>0</v>
      </c>
      <c r="H34" s="50"/>
      <c r="I34" s="50"/>
      <c r="J34" s="50"/>
      <c r="K34" s="50"/>
      <c r="L34" s="50"/>
      <c r="M34" s="50"/>
      <c r="N34" s="50"/>
      <c r="O34" s="50"/>
    </row>
    <row r="35" spans="1:15" ht="12.75" x14ac:dyDescent="0.2">
      <c r="A35" s="81" t="s">
        <v>28</v>
      </c>
      <c r="B35" s="77">
        <f>IF(ISNUMBER('2014-basis (ex pendler)'!B24),'2014-basis (ex pendler)'!B24*$B$10,IF(ISTEXT('2014-basis (ex pendler)'!B24),'2014-basis (ex pendler)'!B24,""))</f>
        <v>2557.2244945873008</v>
      </c>
      <c r="C35" s="77" t="str">
        <f>IF(ISNUMBER('2014-basis (ex pendler)'!C24),'2014-basis (ex pendler)'!C24*C$10,IF(ISTEXT('2014-basis (ex pendler)'!C24),'2014-basis (ex pendler)'!C24,""))</f>
        <v/>
      </c>
      <c r="D35" s="78">
        <f>IF(ISNUMBER('2014-basis (ex pendler)'!D24),'2014-basis (ex pendler)'!D24*D$10-G35,IF(ISTEXT('2014-basis (ex pendler)'!D24),'2014-basis (ex pendler)'!D24,""))</f>
        <v>440.27399292876811</v>
      </c>
      <c r="E35" s="50"/>
      <c r="F35" s="173">
        <v>0.45</v>
      </c>
      <c r="G35" s="174">
        <f t="shared" si="1"/>
        <v>0.46542824999999999</v>
      </c>
      <c r="H35" s="50"/>
      <c r="I35" s="50"/>
      <c r="J35" s="50"/>
      <c r="K35" s="50"/>
      <c r="L35" s="50"/>
      <c r="M35" s="50"/>
      <c r="N35" s="50"/>
      <c r="O35" s="50"/>
    </row>
    <row r="36" spans="1:15" ht="12.75" x14ac:dyDescent="0.2">
      <c r="A36" s="81" t="s">
        <v>29</v>
      </c>
      <c r="B36" s="77">
        <f>IF(ISNUMBER('2014-basis (ex pendler)'!B25),'2014-basis (ex pendler)'!B25*$B$10,IF(ISTEXT('2014-basis (ex pendler)'!B25),'2014-basis (ex pendler)'!B25,""))</f>
        <v>928.94846268591527</v>
      </c>
      <c r="C36" s="77">
        <f>IF(ISNUMBER('2014-basis (ex pendler)'!C25),'2014-basis (ex pendler)'!C25*C$10,IF(ISTEXT('2014-basis (ex pendler)'!C25),'2014-basis (ex pendler)'!C25,""))</f>
        <v>1322.013730570704</v>
      </c>
      <c r="D36" s="78">
        <f>IF(ISNUMBER('2014-basis (ex pendler)'!D25),'2014-basis (ex pendler)'!D25*D$10-G36,IF(ISTEXT('2014-basis (ex pendler)'!D25),'2014-basis (ex pendler)'!D25,""))</f>
        <v>432.55882928313218</v>
      </c>
      <c r="E36" s="50"/>
      <c r="F36" s="173">
        <v>0</v>
      </c>
      <c r="G36" s="174">
        <f t="shared" si="1"/>
        <v>0</v>
      </c>
      <c r="H36" s="50"/>
      <c r="I36" s="50"/>
      <c r="J36" s="50"/>
      <c r="K36" s="50"/>
      <c r="L36" s="50"/>
      <c r="M36" s="50"/>
      <c r="N36" s="50"/>
      <c r="O36" s="50"/>
    </row>
    <row r="37" spans="1:15" ht="12.75" x14ac:dyDescent="0.2">
      <c r="A37" s="81" t="s">
        <v>30</v>
      </c>
      <c r="B37" s="77">
        <f>IF(ISNUMBER('2014-basis (ex pendler)'!B26),'2014-basis (ex pendler)'!B26*$B$10,IF(ISTEXT('2014-basis (ex pendler)'!B26),'2014-basis (ex pendler)'!B26,""))</f>
        <v>1196.8900600864786</v>
      </c>
      <c r="C37" s="77">
        <f>IF(ISNUMBER('2014-basis (ex pendler)'!C26),'2014-basis (ex pendler)'!C26*C$10,IF(ISTEXT('2014-basis (ex pendler)'!C26),'2014-basis (ex pendler)'!C26,""))</f>
        <v>1689.8014892667602</v>
      </c>
      <c r="D37" s="78">
        <f>IF(ISNUMBER('2014-basis (ex pendler)'!D26),'2014-basis (ex pendler)'!D26*D$10-G37,IF(ISTEXT('2014-basis (ex pendler)'!D26),'2014-basis (ex pendler)'!D26,""))</f>
        <v>549.23982812830229</v>
      </c>
      <c r="E37" s="50"/>
      <c r="F37" s="173">
        <v>7.01</v>
      </c>
      <c r="G37" s="174">
        <f t="shared" si="1"/>
        <v>7.2503378499999993</v>
      </c>
      <c r="H37" s="50"/>
      <c r="I37" s="50"/>
      <c r="J37" s="50"/>
      <c r="K37" s="50"/>
      <c r="L37" s="50"/>
      <c r="M37" s="50"/>
      <c r="N37" s="50"/>
      <c r="O37" s="50"/>
    </row>
    <row r="38" spans="1:15" ht="12.75" x14ac:dyDescent="0.2">
      <c r="A38" s="81" t="s">
        <v>31</v>
      </c>
      <c r="B38" s="77">
        <f>IF(ISNUMBER('2014-basis (ex pendler)'!B27),'2014-basis (ex pendler)'!B27*$B$10,IF(ISTEXT('2014-basis (ex pendler)'!B27),'2014-basis (ex pendler)'!B27,""))</f>
        <v>0.12638754594366194</v>
      </c>
      <c r="C38" s="77" t="str">
        <f>IF(ISNUMBER('2014-basis (ex pendler)'!C27),'2014-basis (ex pendler)'!C27*C$10,IF(ISTEXT('2014-basis (ex pendler)'!C27),'2014-basis (ex pendler)'!C27,""))</f>
        <v/>
      </c>
      <c r="D38" s="78" t="str">
        <f>IF(ISNUMBER('2014-basis (ex pendler)'!D27),'2014-basis (ex pendler)'!D27*D$10-G38,IF(ISTEXT('2014-basis (ex pendler)'!D27),'2014-basis (ex pendler)'!D27,""))</f>
        <v/>
      </c>
      <c r="E38" s="50"/>
      <c r="F38" s="173">
        <v>0</v>
      </c>
      <c r="G38" s="174">
        <f t="shared" si="1"/>
        <v>0</v>
      </c>
      <c r="H38" s="50"/>
      <c r="I38" s="161"/>
      <c r="J38" s="50"/>
      <c r="K38" s="50"/>
      <c r="L38" s="50"/>
      <c r="M38" s="50"/>
      <c r="N38" s="50"/>
      <c r="O38" s="50"/>
    </row>
    <row r="39" spans="1:15" ht="12.75" x14ac:dyDescent="0.2">
      <c r="A39" s="79"/>
      <c r="B39" s="77" t="str">
        <f>IF(ISNUMBER('2014-basis (ex pendler)'!B28),'2014-basis (ex pendler)'!B28*$B$10,IF(ISTEXT('2014-basis (ex pendler)'!B28),'2014-basis (ex pendler)'!B28,""))</f>
        <v/>
      </c>
      <c r="C39" s="77" t="str">
        <f>IF(ISNUMBER('2014-basis (ex pendler)'!C28),'2014-basis (ex pendler)'!C28*C$10,IF(ISTEXT('2014-basis (ex pendler)'!C28),'2014-basis (ex pendler)'!C28,""))</f>
        <v/>
      </c>
      <c r="D39" s="78" t="str">
        <f>IF(ISNUMBER('2014-basis (ex pendler)'!D28),'2014-basis (ex pendler)'!D28*D$10-G39,IF(ISTEXT('2014-basis (ex pendler)'!D28),'2014-basis (ex pendler)'!D28,""))</f>
        <v/>
      </c>
      <c r="E39" s="50"/>
      <c r="F39" s="173">
        <v>0</v>
      </c>
      <c r="G39" s="174">
        <f t="shared" si="1"/>
        <v>0</v>
      </c>
      <c r="H39" s="50"/>
      <c r="I39" s="50"/>
      <c r="J39" s="50"/>
      <c r="K39" s="50"/>
      <c r="L39" s="50"/>
      <c r="M39" s="50"/>
      <c r="N39" s="50"/>
      <c r="O39" s="50"/>
    </row>
    <row r="40" spans="1:15" ht="12.75" x14ac:dyDescent="0.2">
      <c r="A40" s="80" t="s">
        <v>35</v>
      </c>
      <c r="B40" s="77" t="str">
        <f>IF(ISNUMBER('2014-basis (ex pendler)'!B29),'2014-basis (ex pendler)'!B29*$B$10,IF(ISTEXT('2014-basis (ex pendler)'!B29),'2014-basis (ex pendler)'!B29,""))</f>
        <v/>
      </c>
      <c r="C40" s="77" t="str">
        <f>IF(ISNUMBER('2014-basis (ex pendler)'!C29),'2014-basis (ex pendler)'!C29*C$10,IF(ISTEXT('2014-basis (ex pendler)'!C29),'2014-basis (ex pendler)'!C29,""))</f>
        <v/>
      </c>
      <c r="D40" s="78" t="str">
        <f>IF(ISNUMBER('2014-basis (ex pendler)'!D29),'2014-basis (ex pendler)'!D29*D$10-G40,IF(ISTEXT('2014-basis (ex pendler)'!D29),'2014-basis (ex pendler)'!D29,""))</f>
        <v/>
      </c>
      <c r="E40" s="50"/>
      <c r="F40" s="173">
        <v>0</v>
      </c>
      <c r="G40" s="174">
        <f t="shared" si="1"/>
        <v>0</v>
      </c>
      <c r="H40" s="50"/>
      <c r="I40" s="50"/>
      <c r="J40" s="50"/>
      <c r="K40" s="50"/>
      <c r="L40" s="50"/>
      <c r="M40" s="50"/>
      <c r="N40" s="50"/>
      <c r="O40" s="50"/>
    </row>
    <row r="41" spans="1:15" ht="12.75" x14ac:dyDescent="0.2">
      <c r="A41" s="81" t="s">
        <v>36</v>
      </c>
      <c r="B41" s="77">
        <f>IF(ISNUMBER('2014-basis (ex pendler)'!B30),'2014-basis (ex pendler)'!B30*$B$10,IF(ISTEXT('2014-basis (ex pendler)'!B30),'2014-basis (ex pendler)'!B30,""))</f>
        <v>1985.194461646287</v>
      </c>
      <c r="C41" s="77" t="str">
        <f>IF(ISNUMBER('2014-basis (ex pendler)'!C30),'2014-basis (ex pendler)'!C30*C$10,IF(ISTEXT('2014-basis (ex pendler)'!C30),'2014-basis (ex pendler)'!C30,""))</f>
        <v/>
      </c>
      <c r="D41" s="78" t="str">
        <f>IF(ISNUMBER('2014-basis (ex pendler)'!D30),'2014-basis (ex pendler)'!D30*D$10-G41,IF(ISTEXT('2014-basis (ex pendler)'!D30),'2014-basis (ex pendler)'!D30,""))</f>
        <v/>
      </c>
      <c r="E41" s="50"/>
      <c r="F41" s="173">
        <v>0</v>
      </c>
      <c r="G41" s="174">
        <f t="shared" si="1"/>
        <v>0</v>
      </c>
      <c r="H41" s="50"/>
      <c r="I41" s="50"/>
      <c r="J41" s="50"/>
      <c r="K41" s="50"/>
      <c r="L41" s="50"/>
      <c r="M41" s="50"/>
      <c r="N41" s="50"/>
      <c r="O41" s="50"/>
    </row>
    <row r="42" spans="1:15" ht="12.75" x14ac:dyDescent="0.2">
      <c r="A42" s="81" t="s">
        <v>37</v>
      </c>
      <c r="B42" s="77">
        <f>IF(ISNUMBER('2014-basis (ex pendler)'!B31),'2014-basis (ex pendler)'!B31*$B$10,IF(ISTEXT('2014-basis (ex pendler)'!B31),'2014-basis (ex pendler)'!B31,""))</f>
        <v>2148.4239772325263</v>
      </c>
      <c r="C42" s="77" t="str">
        <f>IF(ISNUMBER('2014-basis (ex pendler)'!C31),'2014-basis (ex pendler)'!C31*C$10,IF(ISTEXT('2014-basis (ex pendler)'!C31),'2014-basis (ex pendler)'!C31,""))</f>
        <v/>
      </c>
      <c r="D42" s="78" t="str">
        <f>IF(ISNUMBER('2014-basis (ex pendler)'!D31),'2014-basis (ex pendler)'!D31*D$10-G42,IF(ISTEXT('2014-basis (ex pendler)'!D31),'2014-basis (ex pendler)'!D31,""))</f>
        <v/>
      </c>
      <c r="E42" s="50"/>
      <c r="F42" s="173">
        <v>0</v>
      </c>
      <c r="G42" s="174">
        <f t="shared" si="1"/>
        <v>0</v>
      </c>
      <c r="H42" s="50"/>
      <c r="I42" s="50"/>
      <c r="J42" s="50"/>
      <c r="K42" s="50"/>
      <c r="L42" s="50"/>
      <c r="M42" s="50"/>
      <c r="N42" s="50"/>
      <c r="O42" s="50"/>
    </row>
    <row r="43" spans="1:15" ht="12.75" x14ac:dyDescent="0.2">
      <c r="A43" s="81" t="s">
        <v>77</v>
      </c>
      <c r="B43" s="77" t="str">
        <f>IF(ISNUMBER('2014-basis (ex pendler)'!B32),'2014-basis (ex pendler)'!B32*$B$10,IF(ISTEXT('2014-basis (ex pendler)'!B32),'2014-basis (ex pendler)'!B32,""))</f>
        <v/>
      </c>
      <c r="C43" s="77" t="str">
        <f>IF(ISNUMBER('2014-basis (ex pendler)'!C32),'2014-basis (ex pendler)'!C32*C$10,IF(ISTEXT('2014-basis (ex pendler)'!C32),'2014-basis (ex pendler)'!C32,""))</f>
        <v/>
      </c>
      <c r="D43" s="78">
        <f>IF(ISNUMBER('2014-basis (ex pendler)'!D32),'2014-basis (ex pendler)'!D32*D$10-G43,IF(ISTEXT('2014-basis (ex pendler)'!D32),'2014-basis (ex pendler)'!D32,""))</f>
        <v>538.53608202923863</v>
      </c>
      <c r="E43" s="50"/>
      <c r="F43" s="173">
        <v>0</v>
      </c>
      <c r="G43" s="174">
        <f>IF(F43="","",F43*$G$10)</f>
        <v>0</v>
      </c>
      <c r="H43" s="50"/>
      <c r="I43" s="50"/>
      <c r="J43" s="50"/>
      <c r="K43" s="50"/>
      <c r="L43" s="50"/>
      <c r="M43" s="50"/>
      <c r="N43" s="50"/>
      <c r="O43" s="50"/>
    </row>
    <row r="44" spans="1:15" ht="12.75" x14ac:dyDescent="0.2">
      <c r="A44" s="81" t="s">
        <v>38</v>
      </c>
      <c r="B44" s="77">
        <f>IF(ISNUMBER('2014-basis (ex pendler)'!B33),'2014-basis (ex pendler)'!B33*$B$10,IF(ISTEXT('2014-basis (ex pendler)'!B33),'2014-basis (ex pendler)'!B33,""))</f>
        <v>931.47621360478854</v>
      </c>
      <c r="C44" s="77">
        <f>IF(ISNUMBER('2014-basis (ex pendler)'!C33),'2014-basis (ex pendler)'!C33*C$10,IF(ISTEXT('2014-basis (ex pendler)'!C33),'2014-basis (ex pendler)'!C33,""))</f>
        <v>1275.250338571549</v>
      </c>
      <c r="D44" s="78">
        <f>IF(ISNUMBER('2014-basis (ex pendler)'!D33),'2014-basis (ex pendler)'!D33*D$10-G44,IF(ISTEXT('2014-basis (ex pendler)'!D33),'2014-basis (ex pendler)'!D33,""))</f>
        <v>430.32841994951497</v>
      </c>
      <c r="E44" s="50"/>
      <c r="F44" s="173">
        <v>0.3</v>
      </c>
      <c r="G44" s="174">
        <f t="shared" si="1"/>
        <v>0.31028549999999994</v>
      </c>
      <c r="H44" s="50"/>
      <c r="I44" s="50"/>
      <c r="J44" s="50"/>
      <c r="K44" s="50"/>
      <c r="L44" s="50"/>
      <c r="M44" s="50"/>
      <c r="N44" s="50"/>
      <c r="O44" s="50"/>
    </row>
    <row r="45" spans="1:15" ht="12.75" x14ac:dyDescent="0.2">
      <c r="A45" s="81" t="s">
        <v>39</v>
      </c>
      <c r="B45" s="77">
        <f>IF(ISNUMBER('2014-basis (ex pendler)'!B34),'2014-basis (ex pendler)'!B34*$B$10,IF(ISTEXT('2014-basis (ex pendler)'!B34),'2014-basis (ex pendler)'!B34,""))</f>
        <v>1185.5151809515492</v>
      </c>
      <c r="C45" s="77">
        <f>IF(ISNUMBER('2014-basis (ex pendler)'!C34),'2014-basis (ex pendler)'!C34*C$10,IF(ISTEXT('2014-basis (ex pendler)'!C34),'2014-basis (ex pendler)'!C34,""))</f>
        <v>1438.2902728388731</v>
      </c>
      <c r="D45" s="78">
        <f>IF(ISNUMBER('2014-basis (ex pendler)'!D34),'2014-basis (ex pendler)'!D34*D$10-G45,IF(ISTEXT('2014-basis (ex pendler)'!D34),'2014-basis (ex pendler)'!D34,""))</f>
        <v>536.73943882800836</v>
      </c>
      <c r="E45" s="50"/>
      <c r="F45" s="173">
        <v>0</v>
      </c>
      <c r="G45" s="174">
        <f t="shared" si="1"/>
        <v>0</v>
      </c>
      <c r="H45" s="50"/>
      <c r="I45" s="50"/>
      <c r="J45" s="50"/>
      <c r="K45" s="50"/>
      <c r="L45" s="50"/>
      <c r="M45" s="50"/>
      <c r="N45" s="50"/>
      <c r="O45" s="50"/>
    </row>
    <row r="46" spans="1:15" ht="12.75" x14ac:dyDescent="0.2">
      <c r="A46" s="79"/>
      <c r="B46" s="77" t="str">
        <f>IF(ISNUMBER('2014-basis (ex pendler)'!B35),'2014-basis (ex pendler)'!B35*$B$10,IF(ISTEXT('2014-basis (ex pendler)'!B35),'2014-basis (ex pendler)'!B35,""))</f>
        <v/>
      </c>
      <c r="C46" s="77" t="str">
        <f>IF(ISNUMBER('2014-basis (ex pendler)'!C35),'2014-basis (ex pendler)'!C35*C$10,IF(ISTEXT('2014-basis (ex pendler)'!C35),'2014-basis (ex pendler)'!C35,""))</f>
        <v/>
      </c>
      <c r="D46" s="78" t="str">
        <f>IF(ISNUMBER('2014-basis (ex pendler)'!D35),'2014-basis (ex pendler)'!D35*D$10-G46,IF(ISTEXT('2014-basis (ex pendler)'!D35),'2014-basis (ex pendler)'!D35,""))</f>
        <v/>
      </c>
      <c r="E46" s="50"/>
      <c r="F46" s="173">
        <v>0</v>
      </c>
      <c r="G46" s="174">
        <f t="shared" si="1"/>
        <v>0</v>
      </c>
      <c r="H46" s="50"/>
      <c r="I46" s="50"/>
      <c r="J46" s="50"/>
      <c r="K46" s="50"/>
      <c r="L46" s="50"/>
      <c r="M46" s="50"/>
      <c r="N46" s="50"/>
      <c r="O46" s="50"/>
    </row>
    <row r="47" spans="1:15" ht="12.75" x14ac:dyDescent="0.2">
      <c r="A47" s="80" t="s">
        <v>43</v>
      </c>
      <c r="B47" s="77" t="str">
        <f>IF(ISNUMBER('2014-basis (ex pendler)'!B36),'2014-basis (ex pendler)'!B36*$B$10,IF(ISTEXT('2014-basis (ex pendler)'!B36),'2014-basis (ex pendler)'!B36,""))</f>
        <v/>
      </c>
      <c r="C47" s="77" t="str">
        <f>IF(ISNUMBER('2014-basis (ex pendler)'!C36),'2014-basis (ex pendler)'!C36*C$10,IF(ISTEXT('2014-basis (ex pendler)'!C36),'2014-basis (ex pendler)'!C36,""))</f>
        <v/>
      </c>
      <c r="D47" s="78" t="str">
        <f>IF(ISNUMBER('2014-basis (ex pendler)'!D36),'2014-basis (ex pendler)'!D36*D$10-G47,IF(ISTEXT('2014-basis (ex pendler)'!D36),'2014-basis (ex pendler)'!D36,""))</f>
        <v/>
      </c>
      <c r="E47" s="50"/>
      <c r="F47" s="173">
        <v>0</v>
      </c>
      <c r="G47" s="174">
        <f t="shared" si="1"/>
        <v>0</v>
      </c>
      <c r="H47" s="50"/>
      <c r="I47" s="50"/>
      <c r="J47" s="50"/>
      <c r="K47" s="50"/>
      <c r="L47" s="50"/>
      <c r="M47" s="50"/>
      <c r="N47" s="50"/>
      <c r="O47" s="50"/>
    </row>
    <row r="48" spans="1:15" ht="12.75" x14ac:dyDescent="0.2">
      <c r="A48" s="81" t="s">
        <v>44</v>
      </c>
      <c r="B48" s="77">
        <f>IF(ISNUMBER('2014-basis (ex pendler)'!B37),'2014-basis (ex pendler)'!B37*$B$10,IF(ISTEXT('2014-basis (ex pendler)'!B37),'2014-basis (ex pendler)'!B37,""))</f>
        <v>395.59301880366189</v>
      </c>
      <c r="C48" s="77" t="str">
        <f>IF(ISNUMBER('2014-basis (ex pendler)'!C37),'2014-basis (ex pendler)'!C37*C$10,IF(ISTEXT('2014-basis (ex pendler)'!C37),'2014-basis (ex pendler)'!C37,""))</f>
        <v/>
      </c>
      <c r="D48" s="78">
        <f>IF(ISNUMBER('2014-basis (ex pendler)'!D37),'2014-basis (ex pendler)'!D37*D$10-G48,IF(ISTEXT('2014-basis (ex pendler)'!D37),'2014-basis (ex pendler)'!D37,""))</f>
        <v>173.92247071702991</v>
      </c>
      <c r="E48" s="50"/>
      <c r="F48" s="173">
        <v>0</v>
      </c>
      <c r="G48" s="174">
        <f t="shared" si="1"/>
        <v>0</v>
      </c>
      <c r="H48" s="50"/>
      <c r="I48" s="50"/>
      <c r="J48" s="50"/>
      <c r="K48" s="50"/>
      <c r="L48" s="50"/>
      <c r="M48" s="50"/>
      <c r="N48" s="50"/>
      <c r="O48" s="50"/>
    </row>
    <row r="49" spans="1:15" ht="12.75" x14ac:dyDescent="0.2">
      <c r="A49" s="81" t="s">
        <v>45</v>
      </c>
      <c r="B49" s="77">
        <f>IF(ISNUMBER('2014-basis (ex pendler)'!B38),'2014-basis (ex pendler)'!B38*$B$10,IF(ISTEXT('2014-basis (ex pendler)'!B38),'2014-basis (ex pendler)'!B38,""))</f>
        <v>519.45281382845064</v>
      </c>
      <c r="C49" s="77" t="str">
        <f>IF(ISNUMBER('2014-basis (ex pendler)'!C38),'2014-basis (ex pendler)'!C38*C$10,IF(ISTEXT('2014-basis (ex pendler)'!C38),'2014-basis (ex pendler)'!C38,""))</f>
        <v/>
      </c>
      <c r="D49" s="78">
        <f>IF(ISNUMBER('2014-basis (ex pendler)'!D38),'2014-basis (ex pendler)'!D38*D$10-G49,IF(ISTEXT('2014-basis (ex pendler)'!D38),'2014-basis (ex pendler)'!D38,""))</f>
        <v>190.3682343718138</v>
      </c>
      <c r="E49" s="50"/>
      <c r="F49" s="173">
        <v>3.47</v>
      </c>
      <c r="G49" s="174">
        <f>IF(F49="","",F49*$G$10)</f>
        <v>3.5889689499999999</v>
      </c>
      <c r="H49" s="50"/>
      <c r="I49" s="50"/>
      <c r="J49" s="50"/>
      <c r="K49" s="50"/>
      <c r="L49" s="50"/>
      <c r="M49" s="50"/>
      <c r="N49" s="50"/>
      <c r="O49" s="50"/>
    </row>
    <row r="50" spans="1:15" ht="12.75" x14ac:dyDescent="0.2">
      <c r="A50" s="81" t="s">
        <v>46</v>
      </c>
      <c r="B50" s="77">
        <f>IF(ISNUMBER('2014-basis (ex pendler)'!B39),'2014-basis (ex pendler)'!B39*$B$10,IF(ISTEXT('2014-basis (ex pendler)'!B39),'2014-basis (ex pendler)'!B39,""))</f>
        <v>151.46283505888448</v>
      </c>
      <c r="C50" s="77" t="str">
        <f>IF(ISNUMBER('2014-basis (ex pendler)'!C39),'2014-basis (ex pendler)'!C39*C$10,IF(ISTEXT('2014-basis (ex pendler)'!C39),'2014-basis (ex pendler)'!C39,""))</f>
        <v/>
      </c>
      <c r="D50" s="78" t="str">
        <f>IF(ISNUMBER('2014-basis (ex pendler)'!D39),'2014-basis (ex pendler)'!D39*D$10-G50,IF(ISTEXT('2014-basis (ex pendler)'!D39),'2014-basis (ex pendler)'!D39,""))</f>
        <v/>
      </c>
      <c r="E50" s="50"/>
      <c r="F50" s="173">
        <v>0</v>
      </c>
      <c r="G50" s="174">
        <f t="shared" si="1"/>
        <v>0</v>
      </c>
      <c r="H50" s="50"/>
      <c r="I50" s="50"/>
      <c r="J50" s="50"/>
      <c r="K50" s="50"/>
      <c r="L50" s="50"/>
      <c r="M50" s="50"/>
      <c r="N50" s="50"/>
      <c r="O50" s="50"/>
    </row>
    <row r="51" spans="1:15" ht="12.75" x14ac:dyDescent="0.2">
      <c r="A51" s="79"/>
      <c r="B51" s="77" t="str">
        <f>IF(ISNUMBER('2014-basis (ex pendler)'!B40),'2014-basis (ex pendler)'!B40*$B$10,IF(ISTEXT('2014-basis (ex pendler)'!B40),'2014-basis (ex pendler)'!B40,""))</f>
        <v/>
      </c>
      <c r="C51" s="77" t="str">
        <f>IF(ISNUMBER('2014-basis (ex pendler)'!C40),'2014-basis (ex pendler)'!C40*C$10,IF(ISTEXT('2014-basis (ex pendler)'!C40),'2014-basis (ex pendler)'!C40,""))</f>
        <v/>
      </c>
      <c r="D51" s="78" t="str">
        <f>IF(ISNUMBER('2014-basis (ex pendler)'!D40),'2014-basis (ex pendler)'!D40*D$10-G51,IF(ISTEXT('2014-basis (ex pendler)'!D40),'2014-basis (ex pendler)'!D40,""))</f>
        <v/>
      </c>
      <c r="E51" s="50"/>
      <c r="F51" s="173">
        <v>0</v>
      </c>
      <c r="G51" s="174">
        <f t="shared" si="1"/>
        <v>0</v>
      </c>
      <c r="H51" s="50"/>
      <c r="I51" s="50"/>
      <c r="J51" s="50"/>
      <c r="K51" s="50"/>
      <c r="L51" s="50"/>
      <c r="M51" s="50"/>
      <c r="N51" s="50"/>
      <c r="O51" s="50"/>
    </row>
    <row r="52" spans="1:15" ht="12.75" x14ac:dyDescent="0.2">
      <c r="A52" s="80" t="s">
        <v>49</v>
      </c>
      <c r="B52" s="77" t="str">
        <f>IF(ISNUMBER('2014-basis (ex pendler)'!B41),'2014-basis (ex pendler)'!B41*$B$10,IF(ISTEXT('2014-basis (ex pendler)'!B41),'2014-basis (ex pendler)'!B41,""))</f>
        <v/>
      </c>
      <c r="C52" s="77" t="str">
        <f>IF(ISNUMBER('2014-basis (ex pendler)'!C41),'2014-basis (ex pendler)'!C41*C$10,IF(ISTEXT('2014-basis (ex pendler)'!C41),'2014-basis (ex pendler)'!C41,""))</f>
        <v/>
      </c>
      <c r="D52" s="78" t="str">
        <f>IF(ISNUMBER('2014-basis (ex pendler)'!D41),'2014-basis (ex pendler)'!D41*D$10-G52,IF(ISTEXT('2014-basis (ex pendler)'!D41),'2014-basis (ex pendler)'!D41,""))</f>
        <v/>
      </c>
      <c r="E52" s="50"/>
      <c r="F52" s="173">
        <v>0</v>
      </c>
      <c r="G52" s="174">
        <f t="shared" si="1"/>
        <v>0</v>
      </c>
      <c r="H52" s="50"/>
      <c r="I52" s="50"/>
      <c r="J52" s="50"/>
      <c r="K52" s="50"/>
      <c r="L52" s="50"/>
      <c r="M52" s="50"/>
      <c r="N52" s="50"/>
      <c r="O52" s="50"/>
    </row>
    <row r="53" spans="1:15" ht="12.75" x14ac:dyDescent="0.2">
      <c r="A53" s="81" t="s">
        <v>50</v>
      </c>
      <c r="B53" s="77">
        <f>IF(ISNUMBER('2014-basis (ex pendler)'!B42),'2014-basis (ex pendler)'!B42*$B$10,IF(ISTEXT('2014-basis (ex pendler)'!B42),'2014-basis (ex pendler)'!B42,""))</f>
        <v>23.533361054709857</v>
      </c>
      <c r="C53" s="77" t="str">
        <f>IF(ISNUMBER('2014-basis (ex pendler)'!C42),'2014-basis (ex pendler)'!C42*C$10,IF(ISTEXT('2014-basis (ex pendler)'!C42),'2014-basis (ex pendler)'!C42,""))</f>
        <v/>
      </c>
      <c r="D53" s="78" t="str">
        <f>IF(ISNUMBER('2014-basis (ex pendler)'!D42),'2014-basis (ex pendler)'!D42*D$10-G53,IF(ISTEXT('2014-basis (ex pendler)'!D42),'2014-basis (ex pendler)'!D42,""))</f>
        <v/>
      </c>
      <c r="E53" s="50"/>
      <c r="F53" s="173">
        <v>0</v>
      </c>
      <c r="G53" s="174">
        <f t="shared" si="1"/>
        <v>0</v>
      </c>
      <c r="H53" s="50"/>
      <c r="I53" s="50"/>
      <c r="J53" s="50"/>
      <c r="K53" s="50"/>
      <c r="L53" s="50"/>
      <c r="M53" s="50"/>
      <c r="N53" s="50"/>
      <c r="O53" s="50"/>
    </row>
    <row r="54" spans="1:15" ht="12.75" x14ac:dyDescent="0.2">
      <c r="A54" s="81" t="s">
        <v>51</v>
      </c>
      <c r="B54" s="77">
        <f>IF(ISNUMBER('2014-basis (ex pendler)'!B43),'2014-basis (ex pendler)'!B43*$B$10,IF(ISTEXT('2014-basis (ex pendler)'!B43),'2014-basis (ex pendler)'!B43,""))</f>
        <v>11.766680527354929</v>
      </c>
      <c r="C54" s="77" t="str">
        <f>IF(ISNUMBER('2014-basis (ex pendler)'!C43),'2014-basis (ex pendler)'!C43*C$10,IF(ISTEXT('2014-basis (ex pendler)'!C43),'2014-basis (ex pendler)'!C43,""))</f>
        <v/>
      </c>
      <c r="D54" s="78" t="str">
        <f>IF(ISNUMBER('2014-basis (ex pendler)'!D43),'2014-basis (ex pendler)'!D43*D$10-G54,IF(ISTEXT('2014-basis (ex pendler)'!D43),'2014-basis (ex pendler)'!D43,""))</f>
        <v/>
      </c>
      <c r="E54" s="50"/>
      <c r="F54" s="173">
        <v>0</v>
      </c>
      <c r="G54" s="174">
        <f t="shared" si="1"/>
        <v>0</v>
      </c>
      <c r="H54" s="50"/>
      <c r="I54" s="50"/>
      <c r="J54" s="50"/>
      <c r="K54" s="50"/>
      <c r="L54" s="50"/>
      <c r="M54" s="50"/>
      <c r="N54" s="50"/>
      <c r="O54" s="50"/>
    </row>
    <row r="55" spans="1:15" ht="12.75" x14ac:dyDescent="0.2">
      <c r="A55" s="81" t="s">
        <v>52</v>
      </c>
      <c r="B55" s="77" t="str">
        <f>IF(ISNUMBER('2014-basis (ex pendler)'!B44),'2014-basis (ex pendler)'!B44*$B$10,IF(ISTEXT('2014-basis (ex pendler)'!B44),'2014-basis (ex pendler)'!B44,""))</f>
        <v>Gratis</v>
      </c>
      <c r="C55" s="77" t="str">
        <f>IF(ISNUMBER('2014-basis (ex pendler)'!C44),'2014-basis (ex pendler)'!C44*C$10,IF(ISTEXT('2014-basis (ex pendler)'!C44),'2014-basis (ex pendler)'!C44,""))</f>
        <v/>
      </c>
      <c r="D55" s="78" t="str">
        <f>IF(ISNUMBER('2014-basis (ex pendler)'!D44),'2014-basis (ex pendler)'!D44*D$10-G55,IF(ISTEXT('2014-basis (ex pendler)'!D44),'2014-basis (ex pendler)'!D44,""))</f>
        <v/>
      </c>
      <c r="E55" s="50"/>
      <c r="F55" s="173">
        <v>0</v>
      </c>
      <c r="G55" s="174">
        <f t="shared" si="1"/>
        <v>0</v>
      </c>
      <c r="H55" s="50"/>
      <c r="I55" s="161"/>
      <c r="J55" s="50"/>
      <c r="K55" s="50"/>
      <c r="L55" s="50"/>
      <c r="M55" s="50"/>
      <c r="N55" s="50"/>
      <c r="O55" s="50"/>
    </row>
    <row r="56" spans="1:15" ht="12.75" x14ac:dyDescent="0.2">
      <c r="A56" s="81"/>
      <c r="B56" s="77" t="str">
        <f>IF(ISNUMBER('2014-basis (ex pendler)'!B45),'2014-basis (ex pendler)'!B45*$B$10,IF(ISTEXT('2014-basis (ex pendler)'!B45),'2014-basis (ex pendler)'!B45,""))</f>
        <v/>
      </c>
      <c r="C56" s="77" t="str">
        <f>IF(ISNUMBER('2014-basis (ex pendler)'!C45),'2014-basis (ex pendler)'!C45*C$10,IF(ISTEXT('2014-basis (ex pendler)'!C45),'2014-basis (ex pendler)'!C45,""))</f>
        <v/>
      </c>
      <c r="D56" s="78" t="str">
        <f>IF(ISNUMBER('2014-basis (ex pendler)'!D45),'2014-basis (ex pendler)'!D45*D$10-G56,IF(ISTEXT('2014-basis (ex pendler)'!D45),'2014-basis (ex pendler)'!D45,""))</f>
        <v/>
      </c>
      <c r="E56" s="50"/>
      <c r="F56" s="173">
        <v>0</v>
      </c>
      <c r="G56" s="174">
        <f t="shared" si="1"/>
        <v>0</v>
      </c>
      <c r="H56" s="50"/>
      <c r="I56" s="50"/>
      <c r="J56" s="50"/>
      <c r="K56" s="50"/>
      <c r="L56" s="50"/>
      <c r="M56" s="50"/>
      <c r="N56" s="50"/>
      <c r="O56" s="50"/>
    </row>
    <row r="57" spans="1:15" ht="12.75" x14ac:dyDescent="0.2">
      <c r="A57" s="80" t="s">
        <v>53</v>
      </c>
      <c r="B57" s="77" t="str">
        <f>IF(ISNUMBER('2014-basis (ex pendler)'!B46),'2014-basis (ex pendler)'!B46*$B$10,IF(ISTEXT('2014-basis (ex pendler)'!B46),'2014-basis (ex pendler)'!B46,""))</f>
        <v/>
      </c>
      <c r="C57" s="77" t="str">
        <f>IF(ISNUMBER('2014-basis (ex pendler)'!C46),'2014-basis (ex pendler)'!C46*C$10,IF(ISTEXT('2014-basis (ex pendler)'!C46),'2014-basis (ex pendler)'!C46,""))</f>
        <v/>
      </c>
      <c r="D57" s="78" t="str">
        <f>IF(ISNUMBER('2014-basis (ex pendler)'!D46),'2014-basis (ex pendler)'!D46*D$10-G57,IF(ISTEXT('2014-basis (ex pendler)'!D46),'2014-basis (ex pendler)'!D46,""))</f>
        <v/>
      </c>
      <c r="E57" s="50"/>
      <c r="F57" s="173">
        <v>0</v>
      </c>
      <c r="G57" s="174">
        <f t="shared" si="1"/>
        <v>0</v>
      </c>
      <c r="H57" s="50"/>
      <c r="I57" s="50"/>
      <c r="J57" s="50"/>
      <c r="K57" s="50"/>
      <c r="L57" s="50"/>
      <c r="M57" s="50"/>
      <c r="N57" s="50"/>
      <c r="O57" s="50"/>
    </row>
    <row r="58" spans="1:15" ht="12.75" x14ac:dyDescent="0.2">
      <c r="A58" s="81" t="s">
        <v>54</v>
      </c>
      <c r="B58" s="77">
        <f>IF(ISNUMBER('2014-basis (ex pendler)'!B47),'2014-basis (ex pendler)'!B47*$B$10,IF(ISTEXT('2014-basis (ex pendler)'!B47),'2014-basis (ex pendler)'!B47,""))</f>
        <v>6618.7893935236325</v>
      </c>
      <c r="C58" s="77" t="str">
        <f>IF(ISNUMBER('2014-basis (ex pendler)'!C47),'2014-basis (ex pendler)'!C47*C$10,IF(ISTEXT('2014-basis (ex pendler)'!C47),'2014-basis (ex pendler)'!C47,""))</f>
        <v/>
      </c>
      <c r="D58" s="78" t="str">
        <f>IF(ISNUMBER('2014-basis (ex pendler)'!D47),'2014-basis (ex pendler)'!D47*D$10-G58,IF(ISTEXT('2014-basis (ex pendler)'!D47),'2014-basis (ex pendler)'!D47,""))</f>
        <v/>
      </c>
      <c r="E58" s="50"/>
      <c r="F58" s="173">
        <v>0</v>
      </c>
      <c r="G58" s="174">
        <f t="shared" si="1"/>
        <v>0</v>
      </c>
      <c r="H58" s="50"/>
      <c r="I58" s="50"/>
      <c r="J58" s="50"/>
      <c r="K58" s="50"/>
      <c r="L58" s="50"/>
      <c r="M58" s="50"/>
      <c r="N58" s="50"/>
      <c r="O58" s="50"/>
    </row>
    <row r="59" spans="1:15" ht="12.75" x14ac:dyDescent="0.2">
      <c r="A59" s="81" t="s">
        <v>55</v>
      </c>
      <c r="B59" s="77">
        <f>IF(ISNUMBER('2014-basis (ex pendler)'!B48),'2014-basis (ex pendler)'!B48*$B$10,IF(ISTEXT('2014-basis (ex pendler)'!B48),'2014-basis (ex pendler)'!B48,""))</f>
        <v>7274.6396469344827</v>
      </c>
      <c r="C59" s="77" t="str">
        <f>IF(ISNUMBER('2014-basis (ex pendler)'!C48),'2014-basis (ex pendler)'!C48*C$10,IF(ISTEXT('2014-basis (ex pendler)'!C48),'2014-basis (ex pendler)'!C48,""))</f>
        <v/>
      </c>
      <c r="D59" s="78" t="str">
        <f>IF(ISNUMBER('2014-basis (ex pendler)'!D48),'2014-basis (ex pendler)'!D48*D$10-G59,IF(ISTEXT('2014-basis (ex pendler)'!D48),'2014-basis (ex pendler)'!D48,""))</f>
        <v/>
      </c>
      <c r="E59" s="50"/>
      <c r="F59" s="173">
        <v>0</v>
      </c>
      <c r="G59" s="174">
        <f t="shared" si="1"/>
        <v>0</v>
      </c>
      <c r="H59" s="50"/>
      <c r="I59" s="50"/>
      <c r="J59" s="50"/>
      <c r="K59" s="50"/>
      <c r="L59" s="50"/>
      <c r="M59" s="50"/>
      <c r="N59" s="50"/>
      <c r="O59" s="50"/>
    </row>
    <row r="60" spans="1:15" ht="12.75" x14ac:dyDescent="0.2">
      <c r="A60" s="81" t="s">
        <v>56</v>
      </c>
      <c r="B60" s="77">
        <f>IF(ISNUMBER('2014-basis (ex pendler)'!B49),'2014-basis (ex pendler)'!B49*$B$10,IF(ISTEXT('2014-basis (ex pendler)'!B49),'2014-basis (ex pendler)'!B49,""))</f>
        <v>7931.9559958782802</v>
      </c>
      <c r="C60" s="77" t="str">
        <f>IF(ISNUMBER('2014-basis (ex pendler)'!C49),'2014-basis (ex pendler)'!C49*C$10,IF(ISTEXT('2014-basis (ex pendler)'!C49),'2014-basis (ex pendler)'!C49,""))</f>
        <v/>
      </c>
      <c r="D60" s="78" t="str">
        <f>IF(ISNUMBER('2014-basis (ex pendler)'!D49),'2014-basis (ex pendler)'!D49*D$10-G60,IF(ISTEXT('2014-basis (ex pendler)'!D49),'2014-basis (ex pendler)'!D49,""))</f>
        <v/>
      </c>
      <c r="E60" s="50"/>
      <c r="F60" s="173">
        <v>0</v>
      </c>
      <c r="G60" s="174">
        <f t="shared" si="1"/>
        <v>0</v>
      </c>
      <c r="H60" s="50"/>
      <c r="I60" s="50"/>
      <c r="J60" s="50"/>
      <c r="K60" s="50"/>
      <c r="L60" s="50"/>
      <c r="M60" s="50"/>
      <c r="N60" s="50"/>
      <c r="O60" s="50"/>
    </row>
    <row r="61" spans="1:15" ht="12.75" x14ac:dyDescent="0.2">
      <c r="A61" s="81" t="s">
        <v>79</v>
      </c>
      <c r="B61" s="77" t="str">
        <f>IF(ISNUMBER('2014-basis (ex pendler)'!B50),'2014-basis (ex pendler)'!B50*$B$10,IF(ISTEXT('2014-basis (ex pendler)'!B50),'2014-basis (ex pendler)'!B50,""))</f>
        <v/>
      </c>
      <c r="C61" s="77" t="str">
        <f>IF(ISNUMBER('2014-basis (ex pendler)'!C50),'2014-basis (ex pendler)'!C50*C$10,IF(ISTEXT('2014-basis (ex pendler)'!C50),'2014-basis (ex pendler)'!C50,""))</f>
        <v/>
      </c>
      <c r="D61" s="78">
        <f>IF(ISNUMBER('2014-basis (ex pendler)'!D50),'2014-basis (ex pendler)'!D50*D$10-G61,IF(ISTEXT('2014-basis (ex pendler)'!D50),'2014-basis (ex pendler)'!D50,""))</f>
        <v>2017.4142238748761</v>
      </c>
      <c r="E61" s="50"/>
      <c r="F61" s="173">
        <v>0</v>
      </c>
      <c r="G61" s="174">
        <f>IF(F61="","",F61*$G$10)</f>
        <v>0</v>
      </c>
      <c r="H61" s="50"/>
      <c r="I61" s="50"/>
      <c r="J61" s="50"/>
      <c r="K61" s="50"/>
      <c r="L61" s="50"/>
      <c r="M61" s="50"/>
      <c r="N61" s="50"/>
      <c r="O61" s="50"/>
    </row>
    <row r="62" spans="1:15" ht="12.75" x14ac:dyDescent="0.2">
      <c r="A62" s="81" t="s">
        <v>57</v>
      </c>
      <c r="B62" s="77">
        <f>IF(ISNUMBER('2014-basis (ex pendler)'!B51),'2014-basis (ex pendler)'!B51*$B$10,IF(ISTEXT('2014-basis (ex pendler)'!B51),'2014-basis (ex pendler)'!B51,""))</f>
        <v>655.85025341085054</v>
      </c>
      <c r="C62" s="77" t="str">
        <f>IF(ISNUMBER('2014-basis (ex pendler)'!C51),'2014-basis (ex pendler)'!C51*C$10,IF(ISTEXT('2014-basis (ex pendler)'!C51),'2014-basis (ex pendler)'!C51,""))</f>
        <v/>
      </c>
      <c r="D62" s="78" t="str">
        <f>IF(ISNUMBER('2014-basis (ex pendler)'!D51),'2014-basis (ex pendler)'!D51*D$10-G62,IF(ISTEXT('2014-basis (ex pendler)'!D51),'2014-basis (ex pendler)'!D51,""))</f>
        <v/>
      </c>
      <c r="E62" s="50"/>
      <c r="F62" s="173">
        <v>0</v>
      </c>
      <c r="G62" s="174">
        <f t="shared" si="1"/>
        <v>0</v>
      </c>
      <c r="H62" s="50"/>
      <c r="I62" s="50"/>
      <c r="J62" s="50"/>
      <c r="K62" s="50"/>
      <c r="L62" s="50"/>
      <c r="M62" s="50"/>
      <c r="N62" s="50"/>
      <c r="O62" s="50"/>
    </row>
    <row r="63" spans="1:15" ht="12.75" x14ac:dyDescent="0.2">
      <c r="A63" s="79"/>
      <c r="B63" s="77" t="str">
        <f>IF(ISNUMBER('2014-basis (ex pendler)'!B52),'2014-basis (ex pendler)'!B52*$B$10,IF(ISTEXT('2014-basis (ex pendler)'!B52),'2014-basis (ex pendler)'!B52,""))</f>
        <v/>
      </c>
      <c r="C63" s="77" t="str">
        <f>IF(ISNUMBER('2014-basis (ex pendler)'!C52),'2014-basis (ex pendler)'!C52*C$10,IF(ISTEXT('2014-basis (ex pendler)'!C52),'2014-basis (ex pendler)'!C52,""))</f>
        <v/>
      </c>
      <c r="D63" s="78" t="str">
        <f>IF(ISNUMBER('2014-basis (ex pendler)'!D52),'2014-basis (ex pendler)'!D52*D$10-G63,IF(ISTEXT('2014-basis (ex pendler)'!D52),'2014-basis (ex pendler)'!D52,""))</f>
        <v/>
      </c>
      <c r="E63" s="50"/>
      <c r="F63" s="173">
        <v>0</v>
      </c>
      <c r="G63" s="174">
        <f t="shared" si="1"/>
        <v>0</v>
      </c>
      <c r="H63" s="50"/>
      <c r="I63" s="50"/>
      <c r="J63" s="50"/>
      <c r="K63" s="50"/>
      <c r="L63" s="50"/>
      <c r="M63" s="50"/>
      <c r="N63" s="50"/>
      <c r="O63" s="50"/>
    </row>
    <row r="64" spans="1:15" ht="12.75" x14ac:dyDescent="0.2">
      <c r="A64" s="80" t="s">
        <v>58</v>
      </c>
      <c r="B64" s="77" t="str">
        <f>IF(ISNUMBER('2014-basis (ex pendler)'!B53),'2014-basis (ex pendler)'!B53*$B$10,IF(ISTEXT('2014-basis (ex pendler)'!B53),'2014-basis (ex pendler)'!B53,""))</f>
        <v/>
      </c>
      <c r="C64" s="77" t="str">
        <f>IF(ISNUMBER('2014-basis (ex pendler)'!C53),'2014-basis (ex pendler)'!C53*C$10,IF(ISTEXT('2014-basis (ex pendler)'!C53),'2014-basis (ex pendler)'!C53,""))</f>
        <v/>
      </c>
      <c r="D64" s="78" t="str">
        <f>IF(ISNUMBER('2014-basis (ex pendler)'!D53),'2014-basis (ex pendler)'!D53*D$10-G64,IF(ISTEXT('2014-basis (ex pendler)'!D53),'2014-basis (ex pendler)'!D53,""))</f>
        <v/>
      </c>
      <c r="E64" s="50"/>
      <c r="F64" s="173">
        <v>0</v>
      </c>
      <c r="G64" s="174">
        <f t="shared" si="1"/>
        <v>0</v>
      </c>
      <c r="H64" s="50"/>
      <c r="I64" s="50"/>
      <c r="J64" s="50"/>
      <c r="K64" s="50"/>
      <c r="L64" s="50"/>
      <c r="M64" s="50"/>
      <c r="N64" s="50"/>
      <c r="O64" s="50"/>
    </row>
    <row r="65" spans="1:15" ht="12.75" x14ac:dyDescent="0.2">
      <c r="A65" s="81" t="s">
        <v>59</v>
      </c>
      <c r="B65" s="77">
        <f>IF(ISNUMBER('2014-basis (ex pendler)'!B54),'2014-basis (ex pendler)'!B54*$B$10,IF(ISTEXT('2014-basis (ex pendler)'!B54),'2014-basis (ex pendler)'!B54,""))</f>
        <v>116.49140109627322</v>
      </c>
      <c r="C65" s="77" t="str">
        <f>IF(ISNUMBER('2014-basis (ex pendler)'!C54),'2014-basis (ex pendler)'!C54*C$10,IF(ISTEXT('2014-basis (ex pendler)'!C54),'2014-basis (ex pendler)'!C54,""))</f>
        <v/>
      </c>
      <c r="D65" s="78" t="str">
        <f>IF(ISNUMBER('2014-basis (ex pendler)'!D54),'2014-basis (ex pendler)'!D54*D$10-G65,IF(ISTEXT('2014-basis (ex pendler)'!D54),'2014-basis (ex pendler)'!D54,""))</f>
        <v/>
      </c>
      <c r="E65" s="50"/>
      <c r="F65" s="173">
        <v>0</v>
      </c>
      <c r="G65" s="174">
        <f t="shared" si="1"/>
        <v>0</v>
      </c>
      <c r="H65" s="50"/>
      <c r="I65" s="50"/>
      <c r="J65" s="50"/>
      <c r="K65" s="50"/>
      <c r="L65" s="50"/>
      <c r="M65" s="50"/>
      <c r="N65" s="50"/>
      <c r="O65" s="50"/>
    </row>
    <row r="66" spans="1:15" ht="12.75" x14ac:dyDescent="0.2">
      <c r="A66" s="81" t="s">
        <v>60</v>
      </c>
      <c r="B66" s="77">
        <f>IF(ISNUMBER('2014-basis (ex pendler)'!B55),'2014-basis (ex pendler)'!B55*$B$10,IF(ISTEXT('2014-basis (ex pendler)'!B55),'2014-basis (ex pendler)'!B55,""))</f>
        <v>151.85463645130983</v>
      </c>
      <c r="C66" s="77" t="str">
        <f>IF(ISNUMBER('2014-basis (ex pendler)'!C55),'2014-basis (ex pendler)'!C55*C$10,IF(ISTEXT('2014-basis (ex pendler)'!C55),'2014-basis (ex pendler)'!C55,""))</f>
        <v/>
      </c>
      <c r="D66" s="78" t="str">
        <f>IF(ISNUMBER('2014-basis (ex pendler)'!D55),'2014-basis (ex pendler)'!D55*D$10-G66,IF(ISTEXT('2014-basis (ex pendler)'!D55),'2014-basis (ex pendler)'!D55,""))</f>
        <v/>
      </c>
      <c r="E66" s="50"/>
      <c r="F66" s="173">
        <v>0</v>
      </c>
      <c r="G66" s="174">
        <f t="shared" si="1"/>
        <v>0</v>
      </c>
      <c r="H66" s="50"/>
      <c r="I66" s="50"/>
      <c r="J66" s="50"/>
      <c r="K66" s="50"/>
      <c r="L66" s="50"/>
      <c r="M66" s="50"/>
      <c r="N66" s="50"/>
      <c r="O66" s="50"/>
    </row>
    <row r="67" spans="1:15" ht="12.75" x14ac:dyDescent="0.2">
      <c r="A67" s="81" t="s">
        <v>61</v>
      </c>
      <c r="B67" s="77">
        <f>IF(ISNUMBER('2014-basis (ex pendler)'!B56),'2014-basis (ex pendler)'!B56*$B$10,IF(ISTEXT('2014-basis (ex pendler)'!B56),'2014-basis (ex pendler)'!B56,""))</f>
        <v>224.29997778621686</v>
      </c>
      <c r="C67" s="77" t="str">
        <f>IF(ISNUMBER('2014-basis (ex pendler)'!C56),'2014-basis (ex pendler)'!C56*C$10,IF(ISTEXT('2014-basis (ex pendler)'!C56),'2014-basis (ex pendler)'!C56,""))</f>
        <v/>
      </c>
      <c r="D67" s="78" t="str">
        <f>IF(ISNUMBER('2014-basis (ex pendler)'!D56),'2014-basis (ex pendler)'!D56*D$10-G67,IF(ISTEXT('2014-basis (ex pendler)'!D56),'2014-basis (ex pendler)'!D56,""))</f>
        <v/>
      </c>
      <c r="E67" s="50"/>
      <c r="F67" s="173">
        <v>0</v>
      </c>
      <c r="G67" s="174">
        <f t="shared" si="1"/>
        <v>0</v>
      </c>
      <c r="H67" s="50"/>
      <c r="I67" s="50"/>
      <c r="J67" s="50"/>
      <c r="K67" s="50"/>
      <c r="L67" s="50"/>
      <c r="M67" s="50"/>
      <c r="N67" s="50"/>
      <c r="O67" s="50"/>
    </row>
    <row r="68" spans="1:15" ht="12.75" x14ac:dyDescent="0.2">
      <c r="A68" s="81" t="s">
        <v>62</v>
      </c>
      <c r="B68" s="77">
        <f>IF(ISNUMBER('2014-basis (ex pendler)'!B57),'2014-basis (ex pendler)'!B57*$B$10,IF(ISTEXT('2014-basis (ex pendler)'!B57),'2014-basis (ex pendler)'!B57,""))</f>
        <v>243.42241348749292</v>
      </c>
      <c r="C68" s="77" t="str">
        <f>IF(ISNUMBER('2014-basis (ex pendler)'!C57),'2014-basis (ex pendler)'!C57*C$10,IF(ISTEXT('2014-basis (ex pendler)'!C57),'2014-basis (ex pendler)'!C57,""))</f>
        <v/>
      </c>
      <c r="D68" s="78" t="str">
        <f>IF(ISNUMBER('2014-basis (ex pendler)'!D57),'2014-basis (ex pendler)'!D57*D$10-G68,IF(ISTEXT('2014-basis (ex pendler)'!D57),'2014-basis (ex pendler)'!D57,""))</f>
        <v/>
      </c>
      <c r="E68" s="50"/>
      <c r="F68" s="173">
        <v>0</v>
      </c>
      <c r="G68" s="174">
        <f t="shared" si="1"/>
        <v>0</v>
      </c>
      <c r="H68" s="50"/>
      <c r="I68" s="50"/>
      <c r="J68" s="50"/>
      <c r="K68" s="50"/>
      <c r="L68" s="50"/>
      <c r="M68" s="50"/>
      <c r="N68" s="50"/>
      <c r="O68" s="50"/>
    </row>
    <row r="69" spans="1:15" ht="12.75" x14ac:dyDescent="0.2">
      <c r="A69" s="81" t="s">
        <v>63</v>
      </c>
      <c r="B69" s="77">
        <f>IF(ISNUMBER('2014-basis (ex pendler)'!B58),'2014-basis (ex pendler)'!B58*$B$10,IF(ISTEXT('2014-basis (ex pendler)'!B58),'2014-basis (ex pendler)'!B58,""))</f>
        <v>141.41502515636336</v>
      </c>
      <c r="C69" s="77" t="str">
        <f>IF(ISNUMBER('2014-basis (ex pendler)'!C58),'2014-basis (ex pendler)'!C58*C$10,IF(ISTEXT('2014-basis (ex pendler)'!C58),'2014-basis (ex pendler)'!C58,""))</f>
        <v/>
      </c>
      <c r="D69" s="78" t="str">
        <f>IF(ISNUMBER('2014-basis (ex pendler)'!D58),'2014-basis (ex pendler)'!D58*D$10-G69,IF(ISTEXT('2014-basis (ex pendler)'!D58),'2014-basis (ex pendler)'!D58,""))</f>
        <v/>
      </c>
      <c r="E69" s="50"/>
      <c r="F69" s="173">
        <v>0</v>
      </c>
      <c r="G69" s="174">
        <f t="shared" si="1"/>
        <v>0</v>
      </c>
      <c r="H69" s="50"/>
      <c r="I69" s="50"/>
      <c r="J69" s="50"/>
      <c r="K69" s="50"/>
      <c r="L69" s="50"/>
      <c r="M69" s="50"/>
      <c r="N69" s="50"/>
      <c r="O69" s="50"/>
    </row>
    <row r="70" spans="1:15" ht="12.75" x14ac:dyDescent="0.2">
      <c r="A70" s="81" t="s">
        <v>64</v>
      </c>
      <c r="B70" s="77">
        <f>IF(ISNUMBER('2014-basis (ex pendler)'!B59),'2014-basis (ex pendler)'!B59*$B$10,IF(ISTEXT('2014-basis (ex pendler)'!B59),'2014-basis (ex pendler)'!B59,""))</f>
        <v>14.142766391095771</v>
      </c>
      <c r="C70" s="77" t="str">
        <f>IF(ISNUMBER('2014-basis (ex pendler)'!C59),'2014-basis (ex pendler)'!C59*C$10,IF(ISTEXT('2014-basis (ex pendler)'!C59),'2014-basis (ex pendler)'!C59,""))</f>
        <v/>
      </c>
      <c r="D70" s="78" t="str">
        <f>IF(ISNUMBER('2014-basis (ex pendler)'!D59),'2014-basis (ex pendler)'!D59*D$10-G70,IF(ISTEXT('2014-basis (ex pendler)'!D59),'2014-basis (ex pendler)'!D59,""))</f>
        <v/>
      </c>
      <c r="E70" s="50"/>
      <c r="F70" s="173">
        <v>0</v>
      </c>
      <c r="G70" s="174">
        <f t="shared" si="1"/>
        <v>0</v>
      </c>
      <c r="H70" s="50"/>
      <c r="I70" s="50"/>
      <c r="J70" s="50"/>
      <c r="K70" s="50"/>
      <c r="L70" s="50"/>
      <c r="M70" s="50"/>
      <c r="N70" s="50"/>
      <c r="O70" s="50"/>
    </row>
    <row r="71" spans="1:15" ht="12.75" x14ac:dyDescent="0.2">
      <c r="A71" s="81" t="s">
        <v>65</v>
      </c>
      <c r="B71" s="77">
        <f>IF(ISNUMBER('2014-basis (ex pendler)'!B60),'2014-basis (ex pendler)'!B60*$B$10,IF(ISTEXT('2014-basis (ex pendler)'!B60),'2014-basis (ex pendler)'!B60,""))</f>
        <v>131.27874397168168</v>
      </c>
      <c r="C71" s="77" t="str">
        <f>IF(ISNUMBER('2014-basis (ex pendler)'!C60),'2014-basis (ex pendler)'!C60*C$10,IF(ISTEXT('2014-basis (ex pendler)'!C60),'2014-basis (ex pendler)'!C60,""))</f>
        <v/>
      </c>
      <c r="D71" s="78" t="str">
        <f>IF(ISNUMBER('2014-basis (ex pendler)'!D60),'2014-basis (ex pendler)'!D60*D$10-G71,IF(ISTEXT('2014-basis (ex pendler)'!D60),'2014-basis (ex pendler)'!D60,""))</f>
        <v/>
      </c>
      <c r="E71" s="50"/>
      <c r="F71" s="175">
        <v>0</v>
      </c>
      <c r="G71" s="176">
        <f t="shared" si="1"/>
        <v>0</v>
      </c>
      <c r="H71" s="50"/>
      <c r="I71" s="50"/>
      <c r="J71" s="50"/>
      <c r="K71" s="50"/>
      <c r="L71" s="50"/>
      <c r="M71" s="50"/>
      <c r="N71" s="50"/>
      <c r="O71" s="50"/>
    </row>
    <row r="72" spans="1:15" ht="12.75" x14ac:dyDescent="0.2">
      <c r="A72" s="79"/>
      <c r="B72" s="77" t="str">
        <f>IF(ISNUMBER('2014-basis (ex pendler)'!B61),'2014-basis (ex pendler)'!B61*$B$10,IF(ISTEXT('2014-basis (ex pendler)'!B61),'2014-basis (ex pendler)'!B61,""))</f>
        <v/>
      </c>
      <c r="C72" s="77" t="str">
        <f>IF(ISNUMBER('2014-basis (ex pendler)'!C61),'2014-basis (ex pendler)'!C61*C$10,IF(ISTEXT('2014-basis (ex pendler)'!C61),'2014-basis (ex pendler)'!C61,""))</f>
        <v/>
      </c>
      <c r="D72" s="78" t="str">
        <f>IF(ISNUMBER('2014-basis (ex pendler)'!D61),'2014-basis (ex pendler)'!D61*D$10-G72,IF(ISTEXT('2014-basis (ex pendler)'!D61),'2014-basis (ex pendler)'!D61,""))</f>
        <v/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</row>
    <row r="73" spans="1:15" ht="12.75" x14ac:dyDescent="0.2">
      <c r="A73" s="80" t="s">
        <v>66</v>
      </c>
      <c r="B73" s="77" t="str">
        <f>IF(ISNUMBER('2014-basis (ex pendler)'!B62),'2014-basis (ex pendler)'!B62*$B$10,IF(ISTEXT('2014-basis (ex pendler)'!B62),'2014-basis (ex pendler)'!B62,""))</f>
        <v/>
      </c>
      <c r="C73" s="77" t="str">
        <f>IF(ISNUMBER('2014-basis (ex pendler)'!C62),'2014-basis (ex pendler)'!C62*C$10,IF(ISTEXT('2014-basis (ex pendler)'!C62),'2014-basis (ex pendler)'!C62,""))</f>
        <v/>
      </c>
      <c r="D73" s="78" t="str">
        <f>IF(ISNUMBER('2014-basis (ex pendler)'!D62),'2014-basis (ex pendler)'!D62*D$10-G73,IF(ISTEXT('2014-basis (ex pendler)'!D62),'2014-basis (ex pendler)'!D62,""))</f>
        <v/>
      </c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</row>
    <row r="74" spans="1:15" ht="12.75" x14ac:dyDescent="0.2">
      <c r="A74" s="83" t="s">
        <v>67</v>
      </c>
      <c r="B74" s="84" t="str">
        <f>IF(ISNUMBER('2014-basis (ex pendler)'!B63),'2014-basis (ex pendler)'!B63*$B$10,IF(ISTEXT('2014-basis (ex pendler)'!B63),'2014-basis (ex pendler)'!B63,""))</f>
        <v>Gratis</v>
      </c>
      <c r="C74" s="84" t="str">
        <f>IF(ISNUMBER('2014-basis (ex pendler)'!C63),'2014-basis (ex pendler)'!C63*C$10,IF(ISTEXT('2014-basis (ex pendler)'!C63),'2014-basis (ex pendler)'!C63,""))</f>
        <v/>
      </c>
      <c r="D74" s="85" t="str">
        <f>IF(ISNUMBER('2014-basis (ex pendler)'!D63),'2014-basis (ex pendler)'!D63*D$10-G74,IF(ISTEXT('2014-basis (ex pendler)'!D63),'2014-basis (ex pendler)'!D63,""))</f>
        <v/>
      </c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</row>
    <row r="75" spans="1:15" ht="12.75" x14ac:dyDescent="0.2">
      <c r="A75" s="51"/>
      <c r="B75" s="53"/>
      <c r="C75" s="53"/>
      <c r="D75" s="53" t="str">
        <f>IF(ISNUMBER('Prisopregnede 2018-priser'!D66),'Prisopregnede 2018-priser'!D66*$B$10,IF(ISTEXT('Prisopregnede 2018-priser'!D66),'Prisopregnede 2018-priser'!D66,""))</f>
        <v/>
      </c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</row>
    <row r="76" spans="1:15" ht="15" x14ac:dyDescent="0.25">
      <c r="A76" s="97"/>
      <c r="B76" s="98" t="str">
        <f>A1</f>
        <v>2026-priser</v>
      </c>
      <c r="C76" s="196"/>
      <c r="D76" s="196"/>
      <c r="E76" s="98"/>
      <c r="F76" s="99"/>
      <c r="G76" s="50"/>
      <c r="H76" s="50"/>
      <c r="I76" s="121"/>
      <c r="J76" s="122" t="s">
        <v>86</v>
      </c>
      <c r="K76" s="197" t="s">
        <v>117</v>
      </c>
      <c r="L76" s="197"/>
      <c r="M76" s="122"/>
      <c r="N76" s="123"/>
      <c r="O76" s="50"/>
    </row>
    <row r="77" spans="1:15" ht="30" x14ac:dyDescent="0.2">
      <c r="A77" s="101" t="s">
        <v>107</v>
      </c>
      <c r="B77" s="96" t="s">
        <v>108</v>
      </c>
      <c r="C77" s="96" t="s">
        <v>109</v>
      </c>
      <c r="D77" s="96" t="s">
        <v>110</v>
      </c>
      <c r="E77" s="96" t="s">
        <v>111</v>
      </c>
      <c r="F77" s="100" t="s">
        <v>112</v>
      </c>
      <c r="G77" s="50"/>
      <c r="H77" s="50"/>
      <c r="I77" s="125" t="s">
        <v>107</v>
      </c>
      <c r="J77" s="120" t="s">
        <v>108</v>
      </c>
      <c r="K77" s="120" t="s">
        <v>109</v>
      </c>
      <c r="L77" s="120" t="s">
        <v>110</v>
      </c>
      <c r="M77" s="120" t="s">
        <v>111</v>
      </c>
      <c r="N77" s="124" t="s">
        <v>112</v>
      </c>
      <c r="O77" s="50"/>
    </row>
    <row r="78" spans="1:15" ht="12.75" x14ac:dyDescent="0.2">
      <c r="A78" s="81" t="s">
        <v>15</v>
      </c>
      <c r="B78" s="77">
        <f>J78*$E$10</f>
        <v>90.609769292709544</v>
      </c>
      <c r="C78" s="77">
        <f t="shared" ref="C78:F86" si="2">K78*$E$10</f>
        <v>90.609769292709544</v>
      </c>
      <c r="D78" s="77">
        <f t="shared" si="2"/>
        <v>53.876079038908379</v>
      </c>
      <c r="E78" s="77">
        <f t="shared" si="2"/>
        <v>53.876079038908379</v>
      </c>
      <c r="F78" s="78">
        <f t="shared" si="2"/>
        <v>53.876079038908379</v>
      </c>
      <c r="G78" s="50"/>
      <c r="H78" s="50"/>
      <c r="I78" s="88" t="s">
        <v>15</v>
      </c>
      <c r="J78" s="87">
        <v>74</v>
      </c>
      <c r="K78" s="87">
        <v>74</v>
      </c>
      <c r="L78" s="87">
        <v>44</v>
      </c>
      <c r="M78" s="87">
        <v>44</v>
      </c>
      <c r="N78" s="60">
        <v>44</v>
      </c>
      <c r="O78" s="50"/>
    </row>
    <row r="79" spans="1:15" ht="12.75" x14ac:dyDescent="0.2">
      <c r="A79" s="81" t="s">
        <v>16</v>
      </c>
      <c r="B79" s="77">
        <f t="shared" ref="B79:B86" si="3">J79*$E$10</f>
        <v>45.304884646354772</v>
      </c>
      <c r="C79" s="77">
        <f t="shared" si="2"/>
        <v>45.304884646354772</v>
      </c>
      <c r="D79" s="77">
        <f t="shared" si="2"/>
        <v>26.93803951945419</v>
      </c>
      <c r="E79" s="77">
        <f t="shared" si="2"/>
        <v>26.93803951945419</v>
      </c>
      <c r="F79" s="78">
        <f t="shared" si="2"/>
        <v>26.93803951945419</v>
      </c>
      <c r="G79" s="50"/>
      <c r="H79" s="50"/>
      <c r="I79" s="88" t="s">
        <v>16</v>
      </c>
      <c r="J79" s="87">
        <v>37</v>
      </c>
      <c r="K79" s="87">
        <v>37</v>
      </c>
      <c r="L79" s="87">
        <v>22</v>
      </c>
      <c r="M79" s="87">
        <v>22</v>
      </c>
      <c r="N79" s="60">
        <v>22</v>
      </c>
      <c r="O79" s="50"/>
    </row>
    <row r="80" spans="1:15" ht="12.75" x14ac:dyDescent="0.2">
      <c r="A80" s="81" t="s">
        <v>24</v>
      </c>
      <c r="B80" s="77">
        <f t="shared" si="3"/>
        <v>963.64714099138394</v>
      </c>
      <c r="C80" s="77">
        <f t="shared" si="2"/>
        <v>421.21298157692007</v>
      </c>
      <c r="D80" s="77">
        <f t="shared" si="2"/>
        <v>299.99180373937622</v>
      </c>
      <c r="E80" s="77">
        <f t="shared" si="2"/>
        <v>239.99344299150096</v>
      </c>
      <c r="F80" s="78">
        <f t="shared" si="2"/>
        <v>119.99672149575048</v>
      </c>
      <c r="G80" s="50"/>
      <c r="H80" s="50"/>
      <c r="I80" s="88" t="s">
        <v>24</v>
      </c>
      <c r="J80" s="87">
        <v>787</v>
      </c>
      <c r="K80" s="87">
        <v>344</v>
      </c>
      <c r="L80" s="87">
        <v>245</v>
      </c>
      <c r="M80" s="87">
        <v>196</v>
      </c>
      <c r="N80" s="60">
        <v>98</v>
      </c>
      <c r="O80" s="50"/>
    </row>
    <row r="81" spans="1:15" ht="12.75" x14ac:dyDescent="0.2">
      <c r="A81" s="81" t="s">
        <v>25</v>
      </c>
      <c r="B81" s="77">
        <f t="shared" si="3"/>
        <v>1084.8683188289278</v>
      </c>
      <c r="C81" s="77">
        <f t="shared" si="2"/>
        <v>541.20970307267055</v>
      </c>
      <c r="D81" s="77">
        <f t="shared" si="2"/>
        <v>299.99180373937622</v>
      </c>
      <c r="E81" s="77">
        <f t="shared" si="2"/>
        <v>299.99180373937622</v>
      </c>
      <c r="F81" s="78">
        <f t="shared" si="2"/>
        <v>299.99180373937622</v>
      </c>
      <c r="G81" s="50"/>
      <c r="H81" s="50"/>
      <c r="I81" s="88" t="s">
        <v>25</v>
      </c>
      <c r="J81" s="87">
        <v>886</v>
      </c>
      <c r="K81" s="87">
        <v>442</v>
      </c>
      <c r="L81" s="87">
        <v>245</v>
      </c>
      <c r="M81" s="87">
        <v>245</v>
      </c>
      <c r="N81" s="60">
        <v>245</v>
      </c>
      <c r="O81" s="50"/>
    </row>
    <row r="82" spans="1:15" ht="12.75" x14ac:dyDescent="0.2">
      <c r="A82" s="81" t="s">
        <v>113</v>
      </c>
      <c r="B82" s="77">
        <f t="shared" si="3"/>
        <v>1326.0862181622222</v>
      </c>
      <c r="C82" s="77">
        <f t="shared" si="2"/>
        <v>963.64714099138394</v>
      </c>
      <c r="D82" s="77">
        <f t="shared" si="2"/>
        <v>517.94503257859651</v>
      </c>
      <c r="E82" s="77">
        <f t="shared" si="2"/>
        <v>517.94503257859651</v>
      </c>
      <c r="F82" s="78">
        <f t="shared" si="2"/>
        <v>517.94503257859651</v>
      </c>
      <c r="G82" s="50"/>
      <c r="H82" s="50"/>
      <c r="I82" s="88" t="s">
        <v>113</v>
      </c>
      <c r="J82" s="87">
        <v>1083</v>
      </c>
      <c r="K82" s="87">
        <v>787</v>
      </c>
      <c r="L82" s="87">
        <v>423</v>
      </c>
      <c r="M82" s="87">
        <v>423</v>
      </c>
      <c r="N82" s="60">
        <v>423</v>
      </c>
      <c r="O82" s="50"/>
    </row>
    <row r="83" spans="1:15" ht="12.75" x14ac:dyDescent="0.2">
      <c r="A83" s="81" t="s">
        <v>114</v>
      </c>
      <c r="B83" s="77">
        <f t="shared" si="3"/>
        <v>1627.3024782433918</v>
      </c>
      <c r="C83" s="77">
        <f t="shared" si="2"/>
        <v>1217.1096037426121</v>
      </c>
      <c r="D83" s="77">
        <f t="shared" si="2"/>
        <v>662.43088091021434</v>
      </c>
      <c r="E83" s="77">
        <f t="shared" si="2"/>
        <v>662.43088091021434</v>
      </c>
      <c r="F83" s="78">
        <f t="shared" si="2"/>
        <v>662.43088091021434</v>
      </c>
      <c r="G83" s="50"/>
      <c r="H83" s="50"/>
      <c r="I83" s="88" t="s">
        <v>114</v>
      </c>
      <c r="J83" s="87">
        <v>1329</v>
      </c>
      <c r="K83" s="87">
        <v>994</v>
      </c>
      <c r="L83" s="87">
        <v>541</v>
      </c>
      <c r="M83" s="87">
        <v>541</v>
      </c>
      <c r="N83" s="60">
        <v>541</v>
      </c>
      <c r="O83" s="50"/>
    </row>
    <row r="84" spans="1:15" ht="12.75" x14ac:dyDescent="0.2">
      <c r="A84" s="81" t="s">
        <v>41</v>
      </c>
      <c r="B84" s="77">
        <f t="shared" si="3"/>
        <v>1266.0878574143469</v>
      </c>
      <c r="C84" s="77">
        <f t="shared" si="2"/>
        <v>783.65205874775825</v>
      </c>
      <c r="D84" s="77">
        <f t="shared" si="2"/>
        <v>433.45754499485378</v>
      </c>
      <c r="E84" s="77">
        <f t="shared" si="2"/>
        <v>433.45754499485378</v>
      </c>
      <c r="F84" s="78">
        <f t="shared" si="2"/>
        <v>433.45754499485378</v>
      </c>
      <c r="G84" s="50"/>
      <c r="H84" s="50"/>
      <c r="I84" s="88" t="s">
        <v>41</v>
      </c>
      <c r="J84" s="87">
        <v>1034</v>
      </c>
      <c r="K84" s="87">
        <v>640</v>
      </c>
      <c r="L84" s="87">
        <v>354</v>
      </c>
      <c r="M84" s="87">
        <v>354</v>
      </c>
      <c r="N84" s="60">
        <v>354</v>
      </c>
      <c r="O84" s="50"/>
    </row>
    <row r="85" spans="1:15" ht="12.75" x14ac:dyDescent="0.2">
      <c r="A85" s="81" t="s">
        <v>42</v>
      </c>
      <c r="B85" s="77">
        <f t="shared" si="3"/>
        <v>1266.0878574143469</v>
      </c>
      <c r="C85" s="77">
        <f t="shared" si="2"/>
        <v>783.65205874775825</v>
      </c>
      <c r="D85" s="77">
        <f t="shared" si="2"/>
        <v>433.45754499485378</v>
      </c>
      <c r="E85" s="77">
        <f t="shared" si="2"/>
        <v>433.45754499485378</v>
      </c>
      <c r="F85" s="78">
        <f t="shared" si="2"/>
        <v>433.45754499485378</v>
      </c>
      <c r="G85" s="50"/>
      <c r="H85" s="50"/>
      <c r="I85" s="88" t="s">
        <v>42</v>
      </c>
      <c r="J85" s="87">
        <v>1034</v>
      </c>
      <c r="K85" s="87">
        <v>640</v>
      </c>
      <c r="L85" s="87">
        <v>354</v>
      </c>
      <c r="M85" s="87">
        <v>354</v>
      </c>
      <c r="N85" s="60">
        <v>354</v>
      </c>
      <c r="O85" s="50"/>
    </row>
    <row r="86" spans="1:15" ht="12.75" x14ac:dyDescent="0.2">
      <c r="A86" s="81" t="s">
        <v>48</v>
      </c>
      <c r="B86" s="77">
        <f t="shared" si="3"/>
        <v>192.23964566155945</v>
      </c>
      <c r="C86" s="77">
        <f t="shared" si="2"/>
        <v>192.23964566155945</v>
      </c>
      <c r="D86" s="77">
        <f t="shared" si="2"/>
        <v>119.99672149575048</v>
      </c>
      <c r="E86" s="77">
        <f t="shared" si="2"/>
        <v>119.99672149575048</v>
      </c>
      <c r="F86" s="78">
        <f>N86*$E$10</f>
        <v>119.99672149575048</v>
      </c>
      <c r="G86" s="50"/>
      <c r="H86" s="50"/>
      <c r="I86" s="89" t="s">
        <v>48</v>
      </c>
      <c r="J86" s="90">
        <v>157</v>
      </c>
      <c r="K86" s="90">
        <v>157</v>
      </c>
      <c r="L86" s="90">
        <v>98</v>
      </c>
      <c r="M86" s="90">
        <v>98</v>
      </c>
      <c r="N86" s="63">
        <v>98</v>
      </c>
      <c r="O86" s="50"/>
    </row>
    <row r="87" spans="1:15" ht="12.75" x14ac:dyDescent="0.2">
      <c r="A87" s="83" t="s">
        <v>115</v>
      </c>
      <c r="B87" s="84">
        <v>0.1</v>
      </c>
      <c r="C87" s="84" t="str">
        <f>IF(ISNUMBER('2014-basis'!C63),'2014-basis'!C63*'Forudsætninger 2018 opregning'!$B$10,IF(ISTEXT('2014-basis'!C63),'2014-basis'!C63,""))</f>
        <v/>
      </c>
      <c r="D87" s="84" t="str">
        <f>IF(ISNUMBER('2014-basis'!D63),'2014-basis'!D63*'Forudsætninger 2018 opregning'!$B$12,IF(ISTEXT('2014-basis'!D63),'2014-basis'!D63,""))</f>
        <v/>
      </c>
      <c r="E87" s="84" t="str">
        <f>IF(ISNUMBER('2014-basis'!E63),'2014-basis'!E63*'Forudsætninger 2018 opregning'!$B$12,IF(ISTEXT('2014-basis'!E63),'2014-basis'!E63,""))</f>
        <v/>
      </c>
      <c r="F87" s="85" t="str">
        <f>IF(ISNUMBER('2014-basis'!F63),'2014-basis'!F63*'Forudsætninger 2018 opregning'!$B$12,IF(ISTEXT('2014-basis'!F63),'2014-basis'!F63,""))</f>
        <v/>
      </c>
      <c r="G87" s="50"/>
      <c r="H87" s="50"/>
      <c r="I87" s="52"/>
      <c r="J87" s="53"/>
      <c r="K87" s="53"/>
      <c r="L87" s="53"/>
      <c r="M87" s="53"/>
      <c r="N87" s="53"/>
      <c r="O87" s="50"/>
    </row>
    <row r="88" spans="1:15" ht="12.75" x14ac:dyDescent="0.2">
      <c r="A88" s="51"/>
      <c r="B88" s="53"/>
      <c r="C88" s="53"/>
      <c r="D88" s="53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</row>
    <row r="89" spans="1:15" ht="12.75" x14ac:dyDescent="0.2">
      <c r="A89" s="51"/>
      <c r="B89" s="53"/>
      <c r="C89" s="53"/>
      <c r="D89" s="53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</row>
    <row r="90" spans="1:15" ht="12.75" x14ac:dyDescent="0.2">
      <c r="A90" s="51"/>
      <c r="B90" s="53" t="str">
        <f>IF(ISNUMBER('Prisopregnede 2018-priser'!B79),'Prisopregnede 2018-priser'!B79*$B$10,IF(ISTEXT('Prisopregnede 2018-priser'!B79),'Prisopregnede 2018-priser'!B79,""))</f>
        <v/>
      </c>
      <c r="C90" s="53" t="str">
        <f>IF(ISNUMBER('Prisopregnede 2018-priser'!C79),'Prisopregnede 2018-priser'!C79*$B$10,IF(ISTEXT('Prisopregnede 2018-priser'!C79),'Prisopregnede 2018-priser'!C79,""))</f>
        <v/>
      </c>
      <c r="D90" s="53" t="str">
        <f>IF(ISNUMBER('Prisopregnede 2018-priser'!D79),'Prisopregnede 2018-priser'!D79*$B$10,IF(ISTEXT('Prisopregnede 2018-priser'!D79),'Prisopregnede 2018-priser'!D79,""))</f>
        <v/>
      </c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</row>
    <row r="91" spans="1:15" ht="12.75" x14ac:dyDescent="0.2">
      <c r="A91" s="51"/>
      <c r="B91" s="53"/>
      <c r="C91" s="53"/>
      <c r="D91" s="53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</row>
    <row r="92" spans="1:15" ht="15.75" x14ac:dyDescent="0.25">
      <c r="A92" s="67" t="s">
        <v>76</v>
      </c>
      <c r="B92" s="193" t="str">
        <f>A1</f>
        <v>2026-priser</v>
      </c>
      <c r="C92" s="193" t="str">
        <f>B92</f>
        <v>2026-priser</v>
      </c>
      <c r="D92" s="69" t="str">
        <f>C92</f>
        <v>2026-priser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ht="15" x14ac:dyDescent="0.25">
      <c r="A93" s="70"/>
      <c r="B93" s="71"/>
      <c r="C93" s="71"/>
      <c r="D93" s="72"/>
      <c r="E93" s="50"/>
      <c r="F93" s="194" t="s">
        <v>162</v>
      </c>
      <c r="G93" s="177" t="str">
        <f>A1</f>
        <v>2026-priser</v>
      </c>
      <c r="H93" s="50"/>
      <c r="I93" s="50"/>
      <c r="J93" s="50"/>
      <c r="K93" s="50"/>
      <c r="L93" s="50"/>
      <c r="M93" s="50"/>
      <c r="N93" s="50"/>
      <c r="O93" s="50"/>
    </row>
    <row r="94" spans="1:15" ht="60" x14ac:dyDescent="0.2">
      <c r="A94" s="73" t="s">
        <v>0</v>
      </c>
      <c r="B94" s="74" t="s">
        <v>1</v>
      </c>
      <c r="C94" s="74" t="s">
        <v>2</v>
      </c>
      <c r="D94" s="75" t="s">
        <v>122</v>
      </c>
      <c r="E94" s="50"/>
      <c r="F94" s="195"/>
      <c r="G94" s="178" t="s">
        <v>127</v>
      </c>
      <c r="H94" s="50"/>
      <c r="I94" s="50"/>
      <c r="J94" s="50"/>
      <c r="K94" s="50"/>
      <c r="L94" s="50"/>
      <c r="M94" s="50"/>
      <c r="N94" s="50"/>
      <c r="O94" s="50"/>
    </row>
    <row r="95" spans="1:15" ht="15" x14ac:dyDescent="0.2">
      <c r="A95" s="76" t="s">
        <v>68</v>
      </c>
      <c r="B95" s="77" t="str">
        <f>IF(ISNUMBER('Prisopregnede 2018-priser'!B83),'Prisopregnede 2018-priser'!B83*$B$10,IF(ISTEXT('Prisopregnede 2018-priser'!B83),'Prisopregnede 2018-priser'!B83,""))</f>
        <v/>
      </c>
      <c r="C95" s="77" t="str">
        <f>IF(ISNUMBER('Prisopregnede 2018-priser'!C83),'Prisopregnede 2018-priser'!C83*$B$10,IF(ISTEXT('Prisopregnede 2018-priser'!C83),'Prisopregnede 2018-priser'!C83,""))</f>
        <v/>
      </c>
      <c r="D95" s="78" t="str">
        <f>IF(ISNUMBER('Prisopregnede 2018-priser'!D83),'Prisopregnede 2018-priser'!D83*$B$10,IF(ISTEXT('Prisopregnede 2018-priser'!D83),'Prisopregnede 2018-priser'!D83,""))</f>
        <v/>
      </c>
      <c r="E95" s="50"/>
      <c r="F95" s="181"/>
      <c r="G95" s="182"/>
      <c r="H95" s="50"/>
      <c r="I95" s="50"/>
      <c r="J95" s="50"/>
      <c r="K95" s="50"/>
      <c r="L95" s="50"/>
      <c r="M95" s="50"/>
      <c r="N95" s="50"/>
      <c r="O95" s="50"/>
    </row>
    <row r="96" spans="1:15" ht="12.75" x14ac:dyDescent="0.2">
      <c r="A96" s="79"/>
      <c r="B96" s="77" t="str">
        <f>IF(ISNUMBER('Prisopregnede 2018-priser'!B84),'Prisopregnede 2018-priser'!B84*$B$10,IF(ISTEXT('Prisopregnede 2018-priser'!B84),'Prisopregnede 2018-priser'!B84,""))</f>
        <v/>
      </c>
      <c r="C96" s="77" t="str">
        <f>IF(ISNUMBER('Prisopregnede 2018-priser'!C84),'Prisopregnede 2018-priser'!C84*$B$10,IF(ISTEXT('Prisopregnede 2018-priser'!C84),'Prisopregnede 2018-priser'!C84,""))</f>
        <v/>
      </c>
      <c r="D96" s="78" t="str">
        <f>IF(ISNUMBER('Prisopregnede 2018-priser'!D84),'Prisopregnede 2018-priser'!D84*$B$10,IF(ISTEXT('Prisopregnede 2018-priser'!D84),'Prisopregnede 2018-priser'!D84,""))</f>
        <v/>
      </c>
      <c r="E96" s="50"/>
      <c r="F96" s="173"/>
      <c r="G96" s="183"/>
      <c r="H96" s="50"/>
      <c r="I96" s="50"/>
      <c r="J96" s="50"/>
      <c r="K96" s="50"/>
      <c r="L96" s="50"/>
      <c r="M96" s="50"/>
      <c r="N96" s="50"/>
      <c r="O96" s="50"/>
    </row>
    <row r="97" spans="1:15" ht="12.75" x14ac:dyDescent="0.2">
      <c r="A97" s="80" t="s">
        <v>5</v>
      </c>
      <c r="B97" s="77" t="str">
        <f>IF(ISNUMBER('Prisopregnede 2018-priser'!B85),'Prisopregnede 2018-priser'!B85*$B$10,IF(ISTEXT('Prisopregnede 2018-priser'!B85),'Prisopregnede 2018-priser'!B85,""))</f>
        <v/>
      </c>
      <c r="C97" s="77" t="str">
        <f>IF(ISNUMBER('Prisopregnede 2018-priser'!C85),'Prisopregnede 2018-priser'!C85*$B$10,IF(ISTEXT('Prisopregnede 2018-priser'!C85),'Prisopregnede 2018-priser'!C85,""))</f>
        <v/>
      </c>
      <c r="D97" s="78"/>
      <c r="E97" s="50"/>
      <c r="F97" s="173"/>
      <c r="G97" s="183"/>
      <c r="H97" s="50"/>
      <c r="I97" s="50"/>
      <c r="J97" s="50"/>
      <c r="K97" s="50"/>
      <c r="L97" s="50"/>
      <c r="M97" s="50"/>
      <c r="N97" s="50"/>
      <c r="O97" s="50"/>
    </row>
    <row r="98" spans="1:15" ht="12.75" x14ac:dyDescent="0.2">
      <c r="A98" s="81" t="s">
        <v>6</v>
      </c>
      <c r="B98" s="77">
        <f>IF(ISNUMBER('2014-basis (ex pendler)'!B68),'2014-basis (ex pendler)'!B68*B$10,IF(ISTEXT('2014-basis (ex pendler)'!B68),'2014-basis (ex pendler)'!B68,""))</f>
        <v>358.80160417946189</v>
      </c>
      <c r="C98" s="77" t="str">
        <f>IF(ISNUMBER('2014-basis (ex pendler)'!C68),'2014-basis (ex pendler)'!C68*C$10,IF(ISTEXT('2014-basis (ex pendler)'!C68),'2014-basis (ex pendler)'!C68,""))</f>
        <v/>
      </c>
      <c r="D98" s="78">
        <f>IF(ISNUMBER('2014-basis (ex pendler)'!D68),'2014-basis (ex pendler)'!D68*D$10-G98,IF(ISTEXT('2014-basis (ex pendler)'!D68),'2014-basis (ex pendler)'!D68,""))</f>
        <v>122.70824486692617</v>
      </c>
      <c r="E98" s="50"/>
      <c r="F98" s="173">
        <v>0.12</v>
      </c>
      <c r="G98" s="174">
        <f>IF(F98="","",F98*$G$10)</f>
        <v>0.12411419999999998</v>
      </c>
      <c r="H98" s="50"/>
      <c r="I98" s="50"/>
      <c r="J98" s="50"/>
      <c r="K98" s="50"/>
      <c r="L98" s="50"/>
      <c r="M98" s="50"/>
      <c r="N98" s="50"/>
      <c r="O98" s="50"/>
    </row>
    <row r="99" spans="1:15" ht="12.75" x14ac:dyDescent="0.2">
      <c r="A99" s="81" t="s">
        <v>7</v>
      </c>
      <c r="B99" s="77">
        <f>IF(ISNUMBER('2014-basis (ex pendler)'!B69),'2014-basis (ex pendler)'!B69*B$10,IF(ISTEXT('2014-basis (ex pendler)'!B69),'2014-basis (ex pendler)'!B69,""))</f>
        <v>179.40712146702813</v>
      </c>
      <c r="C99" s="77" t="str">
        <f>IF(ISNUMBER('2014-basis (ex pendler)'!C69),'2014-basis (ex pendler)'!C69*C$10,IF(ISTEXT('2014-basis (ex pendler)'!C69),'2014-basis (ex pendler)'!C69,""))</f>
        <v/>
      </c>
      <c r="D99" s="78">
        <f>IF(ISNUMBER('2014-basis (ex pendler)'!D69),'2014-basis (ex pendler)'!D69*D$10-G99,IF(ISTEXT('2014-basis (ex pendler)'!D69),'2014-basis (ex pendler)'!D69,""))</f>
        <v>78.873253937169238</v>
      </c>
      <c r="E99" s="50"/>
      <c r="F99" s="173">
        <v>0</v>
      </c>
      <c r="G99" s="174">
        <f t="shared" ref="G99:G151" si="4">IF(F99="","",F99*$G$10)</f>
        <v>0</v>
      </c>
      <c r="H99" s="50"/>
      <c r="I99" s="50"/>
      <c r="J99" s="50"/>
      <c r="K99" s="50"/>
      <c r="L99" s="50"/>
      <c r="M99" s="50"/>
      <c r="N99" s="50"/>
      <c r="O99" s="50"/>
    </row>
    <row r="100" spans="1:15" ht="12.75" x14ac:dyDescent="0.2">
      <c r="A100" s="81" t="s">
        <v>8</v>
      </c>
      <c r="B100" s="77" t="str">
        <f>IF(ISNUMBER('2014-basis (ex pendler)'!B70),'2014-basis (ex pendler)'!B70*B$10,IF(ISTEXT('2014-basis (ex pendler)'!B70),'2014-basis (ex pendler)'!B70,""))</f>
        <v>Gratis</v>
      </c>
      <c r="C100" s="77" t="str">
        <f>IF(ISNUMBER('2014-basis (ex pendler)'!C70),'2014-basis (ex pendler)'!C70*C$10,IF(ISTEXT('2014-basis (ex pendler)'!C70),'2014-basis (ex pendler)'!C70,""))</f>
        <v/>
      </c>
      <c r="D100" s="78" t="str">
        <f>IF(ISNUMBER('2014-basis (ex pendler)'!D70),'2014-basis (ex pendler)'!D70*D$10-G100,IF(ISTEXT('2014-basis (ex pendler)'!D70),'2014-basis (ex pendler)'!D70,""))</f>
        <v/>
      </c>
      <c r="E100" s="50"/>
      <c r="F100" s="173">
        <v>0</v>
      </c>
      <c r="G100" s="174">
        <f t="shared" si="4"/>
        <v>0</v>
      </c>
      <c r="H100" s="50"/>
      <c r="I100" s="50"/>
      <c r="J100" s="50"/>
      <c r="K100" s="50"/>
      <c r="L100" s="50"/>
      <c r="M100" s="50"/>
      <c r="N100" s="50"/>
      <c r="O100" s="50"/>
    </row>
    <row r="101" spans="1:15" ht="12.75" x14ac:dyDescent="0.2">
      <c r="A101" s="81" t="s">
        <v>10</v>
      </c>
      <c r="B101" s="77">
        <f>IF(ISNUMBER('2014-basis (ex pendler)'!B71),'2014-basis (ex pendler)'!B71*B$10,IF(ISTEXT('2014-basis (ex pendler)'!B71),'2014-basis (ex pendler)'!B71,""))</f>
        <v>179.40712146702813</v>
      </c>
      <c r="C101" s="77" t="str">
        <f>IF(ISNUMBER('2014-basis (ex pendler)'!C71),'2014-basis (ex pendler)'!C71*C$10,IF(ISTEXT('2014-basis (ex pendler)'!C71),'2014-basis (ex pendler)'!C71,""))</f>
        <v/>
      </c>
      <c r="D101" s="78">
        <f>IF(ISNUMBER('2014-basis (ex pendler)'!D71),'2014-basis (ex pendler)'!D71*D$10-G101,IF(ISTEXT('2014-basis (ex pendler)'!D71),'2014-basis (ex pendler)'!D71,""))</f>
        <v>78.873253937169238</v>
      </c>
      <c r="E101" s="50"/>
      <c r="F101" s="173">
        <v>0</v>
      </c>
      <c r="G101" s="174">
        <f t="shared" si="4"/>
        <v>0</v>
      </c>
      <c r="H101" s="50"/>
      <c r="I101" s="50"/>
      <c r="J101" s="50"/>
      <c r="K101" s="50"/>
      <c r="L101" s="50"/>
      <c r="M101" s="50"/>
      <c r="N101" s="50"/>
      <c r="O101" s="50"/>
    </row>
    <row r="102" spans="1:15" ht="12.75" x14ac:dyDescent="0.2">
      <c r="A102" s="81" t="s">
        <v>11</v>
      </c>
      <c r="B102" s="77">
        <f>IF(ISNUMBER('2014-basis (ex pendler)'!B72),'2014-basis (ex pendler)'!B72*B$10,IF(ISTEXT('2014-basis (ex pendler)'!B72),'2014-basis (ex pendler)'!B72,""))</f>
        <v>179.40712146702813</v>
      </c>
      <c r="C102" s="77" t="str">
        <f>IF(ISNUMBER('2014-basis (ex pendler)'!C72),'2014-basis (ex pendler)'!C72*C$10,IF(ISTEXT('2014-basis (ex pendler)'!C72),'2014-basis (ex pendler)'!C72,""))</f>
        <v/>
      </c>
      <c r="D102" s="78">
        <f>IF(ISNUMBER('2014-basis (ex pendler)'!D72),'2014-basis (ex pendler)'!D72*D$10-G102,IF(ISTEXT('2014-basis (ex pendler)'!D72),'2014-basis (ex pendler)'!D72,""))</f>
        <v>78.873253937169238</v>
      </c>
      <c r="E102" s="50"/>
      <c r="F102" s="173">
        <v>0</v>
      </c>
      <c r="G102" s="174">
        <f t="shared" si="4"/>
        <v>0</v>
      </c>
      <c r="H102" s="50"/>
      <c r="I102" s="50"/>
      <c r="J102" s="50"/>
      <c r="K102" s="50"/>
      <c r="L102" s="50"/>
      <c r="M102" s="50"/>
      <c r="N102" s="50"/>
      <c r="O102" s="50"/>
    </row>
    <row r="103" spans="1:15" ht="12.75" x14ac:dyDescent="0.2">
      <c r="A103" s="82" t="s">
        <v>12</v>
      </c>
      <c r="B103" s="77">
        <f>IF(ISNUMBER('2014-basis (ex pendler)'!B73),'2014-basis (ex pendler)'!B73*B$10,IF(ISTEXT('2014-basis (ex pendler)'!B73),'2014-basis (ex pendler)'!B73,""))</f>
        <v>267.94159740056335</v>
      </c>
      <c r="C103" s="77" t="str">
        <f>IF(ISNUMBER('2014-basis (ex pendler)'!C73),'2014-basis (ex pendler)'!C73*C$10,IF(ISTEXT('2014-basis (ex pendler)'!C73),'2014-basis (ex pendler)'!C73,""))</f>
        <v/>
      </c>
      <c r="D103" s="78" t="str">
        <f>IF(ISNUMBER('2014-basis (ex pendler)'!D73),'2014-basis (ex pendler)'!D73*D$10-G103,IF(ISTEXT('2014-basis (ex pendler)'!D73),'2014-basis (ex pendler)'!D73,""))</f>
        <v/>
      </c>
      <c r="E103" s="50"/>
      <c r="F103" s="173">
        <v>0</v>
      </c>
      <c r="G103" s="174">
        <f t="shared" si="4"/>
        <v>0</v>
      </c>
      <c r="H103" s="50"/>
      <c r="I103" s="50"/>
      <c r="J103" s="50"/>
      <c r="K103" s="50"/>
      <c r="L103" s="50"/>
      <c r="M103" s="50"/>
      <c r="N103" s="50"/>
      <c r="O103" s="50"/>
    </row>
    <row r="104" spans="1:15" ht="12.75" x14ac:dyDescent="0.2">
      <c r="A104" s="81" t="s">
        <v>13</v>
      </c>
      <c r="B104" s="77">
        <f>IF(ISNUMBER('2014-basis (ex pendler)'!B74),'2014-basis (ex pendler)'!B74*B$10,IF(ISTEXT('2014-basis (ex pendler)'!B74),'2014-basis (ex pendler)'!B74,""))</f>
        <v>149.13730421352111</v>
      </c>
      <c r="C104" s="77" t="str">
        <f>IF(ISNUMBER('2014-basis (ex pendler)'!C74),'2014-basis (ex pendler)'!C74*C$10,IF(ISTEXT('2014-basis (ex pendler)'!C74),'2014-basis (ex pendler)'!C74,""))</f>
        <v/>
      </c>
      <c r="D104" s="78" t="str">
        <f>IF(ISNUMBER('2014-basis (ex pendler)'!D74),'2014-basis (ex pendler)'!D74*D$10-G104,IF(ISTEXT('2014-basis (ex pendler)'!D74),'2014-basis (ex pendler)'!D74,""))</f>
        <v/>
      </c>
      <c r="E104" s="50"/>
      <c r="F104" s="173">
        <v>0</v>
      </c>
      <c r="G104" s="174">
        <f t="shared" si="4"/>
        <v>0</v>
      </c>
      <c r="H104" s="50"/>
      <c r="I104" s="50"/>
      <c r="J104" s="50"/>
      <c r="K104" s="50"/>
      <c r="L104" s="50"/>
      <c r="M104" s="50"/>
      <c r="N104" s="50"/>
      <c r="O104" s="50"/>
    </row>
    <row r="105" spans="1:15" ht="12.75" x14ac:dyDescent="0.2">
      <c r="A105" s="79"/>
      <c r="B105" s="77" t="str">
        <f>IF(ISNUMBER('2014-basis (ex pendler)'!B75),'2014-basis (ex pendler)'!B75*B$10,IF(ISTEXT('2014-basis (ex pendler)'!B75),'2014-basis (ex pendler)'!B75,""))</f>
        <v/>
      </c>
      <c r="C105" s="77" t="str">
        <f>IF(ISNUMBER('2014-basis (ex pendler)'!C75),'2014-basis (ex pendler)'!C75*C$10,IF(ISTEXT('2014-basis (ex pendler)'!C75),'2014-basis (ex pendler)'!C75,""))</f>
        <v/>
      </c>
      <c r="D105" s="78" t="str">
        <f>IF(ISNUMBER('2014-basis (ex pendler)'!D75),'2014-basis (ex pendler)'!D75*D$10-G105,IF(ISTEXT('2014-basis (ex pendler)'!D75),'2014-basis (ex pendler)'!D75,""))</f>
        <v/>
      </c>
      <c r="E105" s="50"/>
      <c r="F105" s="173">
        <v>0</v>
      </c>
      <c r="G105" s="174">
        <f t="shared" si="4"/>
        <v>0</v>
      </c>
      <c r="H105" s="50"/>
      <c r="I105" s="50"/>
      <c r="J105" s="50"/>
      <c r="K105" s="50"/>
      <c r="L105" s="50"/>
      <c r="M105" s="50"/>
      <c r="N105" s="50"/>
      <c r="O105" s="50"/>
    </row>
    <row r="106" spans="1:15" ht="12.75" x14ac:dyDescent="0.2">
      <c r="A106" s="80" t="s">
        <v>69</v>
      </c>
      <c r="B106" s="77" t="str">
        <f>IF(ISNUMBER('2014-basis (ex pendler)'!B76),'2014-basis (ex pendler)'!B76*B$10,IF(ISTEXT('2014-basis (ex pendler)'!B76),'2014-basis (ex pendler)'!B76,""))</f>
        <v/>
      </c>
      <c r="C106" s="77" t="str">
        <f>IF(ISNUMBER('2014-basis (ex pendler)'!C76),'2014-basis (ex pendler)'!C76*C$10,IF(ISTEXT('2014-basis (ex pendler)'!C76),'2014-basis (ex pendler)'!C76,""))</f>
        <v/>
      </c>
      <c r="D106" s="78" t="str">
        <f>IF(ISNUMBER('2014-basis (ex pendler)'!D76),'2014-basis (ex pendler)'!D76*D$10-G106,IF(ISTEXT('2014-basis (ex pendler)'!D76),'2014-basis (ex pendler)'!D76,""))</f>
        <v/>
      </c>
      <c r="E106" s="50"/>
      <c r="F106" s="173">
        <v>0</v>
      </c>
      <c r="G106" s="174">
        <f t="shared" si="4"/>
        <v>0</v>
      </c>
      <c r="H106" s="50"/>
      <c r="I106" s="50"/>
      <c r="J106" s="50"/>
      <c r="K106" s="50"/>
      <c r="L106" s="50"/>
      <c r="M106" s="50"/>
      <c r="N106" s="50"/>
      <c r="O106" s="50"/>
    </row>
    <row r="107" spans="1:15" ht="12.75" x14ac:dyDescent="0.2">
      <c r="A107" s="81" t="s">
        <v>69</v>
      </c>
      <c r="B107" s="77">
        <f>IF(ISNUMBER('2014-basis (ex pendler)'!B77),'2014-basis (ex pendler)'!B77*B$10,IF(ISTEXT('2014-basis (ex pendler)'!B77),'2014-basis (ex pendler)'!B77,""))</f>
        <v>349.97975347259433</v>
      </c>
      <c r="C107" s="77" t="str">
        <f>IF(ISNUMBER('2014-basis (ex pendler)'!C77),'2014-basis (ex pendler)'!C77*C$10,IF(ISTEXT('2014-basis (ex pendler)'!C77),'2014-basis (ex pendler)'!C77,""))</f>
        <v/>
      </c>
      <c r="D107" s="78" t="str">
        <f>IF(ISNUMBER('2014-basis (ex pendler)'!D77),'2014-basis (ex pendler)'!D77*D$10-G107,IF(ISTEXT('2014-basis (ex pendler)'!D77),'2014-basis (ex pendler)'!D77,""))</f>
        <v/>
      </c>
      <c r="E107" s="50"/>
      <c r="F107" s="173">
        <v>0</v>
      </c>
      <c r="G107" s="174">
        <f t="shared" si="4"/>
        <v>0</v>
      </c>
      <c r="H107" s="50"/>
      <c r="I107" s="50"/>
      <c r="J107" s="50"/>
      <c r="K107" s="50"/>
      <c r="L107" s="50"/>
      <c r="M107" s="50"/>
      <c r="N107" s="50"/>
      <c r="O107" s="50"/>
    </row>
    <row r="108" spans="1:15" ht="12.75" x14ac:dyDescent="0.2">
      <c r="A108" s="81" t="s">
        <v>70</v>
      </c>
      <c r="B108" s="77">
        <f>IF(ISNUMBER('2014-basis (ex pendler)'!B78),'2014-basis (ex pendler)'!B78*B$10,IF(ISTEXT('2014-basis (ex pendler)'!B78),'2014-basis (ex pendler)'!B78,""))</f>
        <v>174.99619611359435</v>
      </c>
      <c r="C108" s="77" t="str">
        <f>IF(ISNUMBER('2014-basis (ex pendler)'!C78),'2014-basis (ex pendler)'!C78*C$10,IF(ISTEXT('2014-basis (ex pendler)'!C78),'2014-basis (ex pendler)'!C78,""))</f>
        <v/>
      </c>
      <c r="D108" s="78" t="str">
        <f>IF(ISNUMBER('2014-basis (ex pendler)'!D78),'2014-basis (ex pendler)'!D78*D$10-G108,IF(ISTEXT('2014-basis (ex pendler)'!D78),'2014-basis (ex pendler)'!D78,""))</f>
        <v/>
      </c>
      <c r="E108" s="50"/>
      <c r="F108" s="173">
        <v>0</v>
      </c>
      <c r="G108" s="174">
        <f>IF(F108="","",F108*$G$10)</f>
        <v>0</v>
      </c>
      <c r="H108" s="50"/>
      <c r="I108" s="50"/>
      <c r="J108" s="50"/>
      <c r="K108" s="50"/>
      <c r="L108" s="50"/>
      <c r="M108" s="50"/>
      <c r="N108" s="50"/>
      <c r="O108" s="50"/>
    </row>
    <row r="109" spans="1:15" ht="12.75" x14ac:dyDescent="0.2">
      <c r="A109" s="79"/>
      <c r="B109" s="77" t="str">
        <f>IF(ISNUMBER('2014-basis (ex pendler)'!B79),'2014-basis (ex pendler)'!B79*B$10,IF(ISTEXT('2014-basis (ex pendler)'!B79),'2014-basis (ex pendler)'!B79,""))</f>
        <v/>
      </c>
      <c r="C109" s="77" t="str">
        <f>IF(ISNUMBER('2014-basis (ex pendler)'!C79),'2014-basis (ex pendler)'!C79*C$10,IF(ISTEXT('2014-basis (ex pendler)'!C79),'2014-basis (ex pendler)'!C79,""))</f>
        <v/>
      </c>
      <c r="D109" s="78" t="str">
        <f>IF(ISNUMBER('2014-basis (ex pendler)'!D79),'2014-basis (ex pendler)'!D79*D$10-G109,IF(ISTEXT('2014-basis (ex pendler)'!D79),'2014-basis (ex pendler)'!D79,""))</f>
        <v/>
      </c>
      <c r="E109" s="50"/>
      <c r="F109" s="173">
        <v>0</v>
      </c>
      <c r="G109" s="174">
        <f>IF(F109="","",F109*$G$10)</f>
        <v>0</v>
      </c>
      <c r="H109" s="50"/>
      <c r="I109" s="50"/>
      <c r="J109" s="50"/>
      <c r="K109" s="50"/>
      <c r="L109" s="50"/>
      <c r="M109" s="50"/>
      <c r="N109" s="50"/>
      <c r="O109" s="50"/>
    </row>
    <row r="110" spans="1:15" ht="12.75" x14ac:dyDescent="0.2">
      <c r="A110" s="80" t="s">
        <v>17</v>
      </c>
      <c r="B110" s="77" t="str">
        <f>IF(ISNUMBER('2014-basis (ex pendler)'!B80),'2014-basis (ex pendler)'!B80*B$10,IF(ISTEXT('2014-basis (ex pendler)'!B80),'2014-basis (ex pendler)'!B80,""))</f>
        <v/>
      </c>
      <c r="C110" s="77" t="str">
        <f>IF(ISNUMBER('2014-basis (ex pendler)'!C80),'2014-basis (ex pendler)'!C80*C$10,IF(ISTEXT('2014-basis (ex pendler)'!C80),'2014-basis (ex pendler)'!C80,""))</f>
        <v/>
      </c>
      <c r="D110" s="78" t="str">
        <f>IF(ISNUMBER('2014-basis (ex pendler)'!D80),'2014-basis (ex pendler)'!D80*D$10-G110,IF(ISTEXT('2014-basis (ex pendler)'!D80),'2014-basis (ex pendler)'!D80,""))</f>
        <v/>
      </c>
      <c r="E110" s="50"/>
      <c r="F110" s="173">
        <v>0</v>
      </c>
      <c r="G110" s="174">
        <f t="shared" si="4"/>
        <v>0</v>
      </c>
      <c r="H110" s="50"/>
      <c r="I110" s="50"/>
      <c r="J110" s="50"/>
      <c r="K110" s="50"/>
      <c r="L110" s="50"/>
      <c r="M110" s="50"/>
      <c r="N110" s="50"/>
      <c r="O110" s="50"/>
    </row>
    <row r="111" spans="1:15" ht="12.75" x14ac:dyDescent="0.2">
      <c r="A111" s="81" t="s">
        <v>18</v>
      </c>
      <c r="B111" s="77">
        <f>IF(ISNUMBER('2014-basis (ex pendler)'!B81),'2014-basis (ex pendler)'!B81*B$10,IF(ISTEXT('2014-basis (ex pendler)'!B81),'2014-basis (ex pendler)'!B81,""))</f>
        <v>2067.5485865831774</v>
      </c>
      <c r="C111" s="77" t="str">
        <f>IF(ISNUMBER('2014-basis (ex pendler)'!C81),'2014-basis (ex pendler)'!C81*C$10,IF(ISTEXT('2014-basis (ex pendler)'!C81),'2014-basis (ex pendler)'!C81,""))</f>
        <v/>
      </c>
      <c r="D111" s="78">
        <f>IF(ISNUMBER('2014-basis (ex pendler)'!D81),'2014-basis (ex pendler)'!D81*D$10-G111,IF(ISTEXT('2014-basis (ex pendler)'!D81),'2014-basis (ex pendler)'!D81,""))</f>
        <v>462.60166714287897</v>
      </c>
      <c r="E111" s="50"/>
      <c r="F111" s="173">
        <v>0</v>
      </c>
      <c r="G111" s="174">
        <f t="shared" si="4"/>
        <v>0</v>
      </c>
      <c r="H111" s="50"/>
      <c r="I111" s="50"/>
      <c r="J111" s="50"/>
      <c r="K111" s="50"/>
      <c r="L111" s="50"/>
      <c r="M111" s="50"/>
      <c r="N111" s="50"/>
      <c r="O111" s="50"/>
    </row>
    <row r="112" spans="1:15" ht="12.75" x14ac:dyDescent="0.2">
      <c r="A112" s="81" t="s">
        <v>71</v>
      </c>
      <c r="B112" s="77">
        <f>IF(ISNUMBER('2014-basis (ex pendler)'!B82),'2014-basis (ex pendler)'!B82*B$10,IF(ISTEXT('2014-basis (ex pendler)'!B82),'2014-basis (ex pendler)'!B82,""))</f>
        <v>692.61639052586179</v>
      </c>
      <c r="C112" s="77">
        <f>IF(ISNUMBER('2014-basis (ex pendler)'!C82),'2014-basis (ex pendler)'!C82*C$10,IF(ISTEXT('2014-basis (ex pendler)'!C82),'2014-basis (ex pendler)'!C82,""))</f>
        <v>1033.7742932915887</v>
      </c>
      <c r="D112" s="78">
        <f>IF(ISNUMBER('2014-basis (ex pendler)'!D82),'2014-basis (ex pendler)'!D82*D$10-G112,IF(ISTEXT('2014-basis (ex pendler)'!D82),'2014-basis (ex pendler)'!D82,""))</f>
        <v>325.46407681392373</v>
      </c>
      <c r="E112" s="50"/>
      <c r="F112" s="173">
        <v>0</v>
      </c>
      <c r="G112" s="174">
        <f>IF(F112="","",F112*$G$10)</f>
        <v>0</v>
      </c>
      <c r="H112" s="50"/>
      <c r="I112" s="50"/>
      <c r="J112" s="50"/>
      <c r="K112" s="50"/>
      <c r="L112" s="50"/>
      <c r="M112" s="50"/>
      <c r="N112" s="50"/>
      <c r="O112" s="50"/>
    </row>
    <row r="113" spans="1:15" ht="12.75" x14ac:dyDescent="0.2">
      <c r="A113" s="81" t="s">
        <v>22</v>
      </c>
      <c r="B113" s="77">
        <f>IF(ISNUMBER('2014-basis (ex pendler)'!B83),'2014-basis (ex pendler)'!B83*B$10,IF(ISTEXT('2014-basis (ex pendler)'!B83),'2014-basis (ex pendler)'!B83,""))</f>
        <v>730.84862317381953</v>
      </c>
      <c r="C113" s="77">
        <f>IF(ISNUMBER('2014-basis (ex pendler)'!C83),'2014-basis (ex pendler)'!C83*C$10,IF(ISTEXT('2014-basis (ex pendler)'!C83),'2014-basis (ex pendler)'!C83,""))</f>
        <v>1548.4496578833689</v>
      </c>
      <c r="D113" s="78">
        <f>IF(ISNUMBER('2014-basis (ex pendler)'!D83),'2014-basis (ex pendler)'!D83*D$10-G113,IF(ISTEXT('2014-basis (ex pendler)'!D83),'2014-basis (ex pendler)'!D83,""))</f>
        <v>371.54087478911703</v>
      </c>
      <c r="E113" s="50"/>
      <c r="F113" s="173">
        <v>0</v>
      </c>
      <c r="G113" s="174">
        <f>IF(F113="","",F113*$G$10)</f>
        <v>0</v>
      </c>
      <c r="H113" s="50"/>
      <c r="I113" s="50"/>
      <c r="J113" s="50"/>
      <c r="K113" s="50"/>
      <c r="L113" s="50"/>
      <c r="M113" s="50"/>
      <c r="N113" s="50"/>
      <c r="O113" s="50"/>
    </row>
    <row r="114" spans="1:15" ht="12.75" x14ac:dyDescent="0.2">
      <c r="A114" s="79"/>
      <c r="B114" s="77" t="str">
        <f>IF(ISNUMBER('2014-basis (ex pendler)'!B84),'2014-basis (ex pendler)'!B84*B$10,IF(ISTEXT('2014-basis (ex pendler)'!B84),'2014-basis (ex pendler)'!B84,""))</f>
        <v/>
      </c>
      <c r="C114" s="77" t="str">
        <f>IF(ISNUMBER('2014-basis (ex pendler)'!C84),'2014-basis (ex pendler)'!C84*C$10,IF(ISTEXT('2014-basis (ex pendler)'!C84),'2014-basis (ex pendler)'!C84,""))</f>
        <v/>
      </c>
      <c r="D114" s="78" t="str">
        <f>IF(ISNUMBER('2014-basis (ex pendler)'!D84),'2014-basis (ex pendler)'!D84*D$10-G114,IF(ISTEXT('2014-basis (ex pendler)'!D84),'2014-basis (ex pendler)'!D84,""))</f>
        <v/>
      </c>
      <c r="E114" s="50"/>
      <c r="F114" s="173">
        <v>0</v>
      </c>
      <c r="G114" s="174">
        <f t="shared" si="4"/>
        <v>0</v>
      </c>
      <c r="H114" s="50"/>
      <c r="I114" s="50"/>
      <c r="J114" s="50"/>
      <c r="K114" s="50"/>
      <c r="L114" s="50"/>
      <c r="M114" s="50"/>
      <c r="N114" s="50"/>
      <c r="O114" s="50"/>
    </row>
    <row r="115" spans="1:15" ht="12.75" x14ac:dyDescent="0.2">
      <c r="A115" s="80" t="s">
        <v>26</v>
      </c>
      <c r="B115" s="77" t="str">
        <f>IF(ISNUMBER('2014-basis (ex pendler)'!B85),'2014-basis (ex pendler)'!B85*B$10,IF(ISTEXT('2014-basis (ex pendler)'!B85),'2014-basis (ex pendler)'!B85,""))</f>
        <v/>
      </c>
      <c r="C115" s="77" t="str">
        <f>IF(ISNUMBER('2014-basis (ex pendler)'!C85),'2014-basis (ex pendler)'!C85*C$10,IF(ISTEXT('2014-basis (ex pendler)'!C85),'2014-basis (ex pendler)'!C85,""))</f>
        <v/>
      </c>
      <c r="D115" s="78" t="str">
        <f>IF(ISNUMBER('2014-basis (ex pendler)'!D85),'2014-basis (ex pendler)'!D85*D$10-G115,IF(ISTEXT('2014-basis (ex pendler)'!D85),'2014-basis (ex pendler)'!D85,""))</f>
        <v/>
      </c>
      <c r="E115" s="50"/>
      <c r="F115" s="173">
        <v>0</v>
      </c>
      <c r="G115" s="174">
        <f t="shared" si="4"/>
        <v>0</v>
      </c>
      <c r="H115" s="50"/>
      <c r="I115" s="50"/>
      <c r="J115" s="50"/>
      <c r="K115" s="50"/>
      <c r="L115" s="50"/>
      <c r="M115" s="50"/>
      <c r="N115" s="50"/>
      <c r="O115" s="50"/>
    </row>
    <row r="116" spans="1:15" ht="12.75" x14ac:dyDescent="0.2">
      <c r="A116" s="81" t="s">
        <v>27</v>
      </c>
      <c r="B116" s="77">
        <f>IF(ISNUMBER('2014-basis (ex pendler)'!B86),'2014-basis (ex pendler)'!B86*B$10,IF(ISTEXT('2014-basis (ex pendler)'!B86),'2014-basis (ex pendler)'!B86,""))</f>
        <v>2546.9365483474871</v>
      </c>
      <c r="C116" s="77" t="str">
        <f>IF(ISNUMBER('2014-basis (ex pendler)'!C86),'2014-basis (ex pendler)'!C86*C$10,IF(ISTEXT('2014-basis (ex pendler)'!C86),'2014-basis (ex pendler)'!C86,""))</f>
        <v/>
      </c>
      <c r="D116" s="78">
        <f>IF(ISNUMBER('2014-basis (ex pendler)'!D86),'2014-basis (ex pendler)'!D86*D$10-G116,IF(ISTEXT('2014-basis (ex pendler)'!D86),'2014-basis (ex pendler)'!D86,""))</f>
        <v>410.28316983978874</v>
      </c>
      <c r="E116" s="50"/>
      <c r="F116" s="173">
        <v>6.19</v>
      </c>
      <c r="G116" s="174">
        <f t="shared" si="4"/>
        <v>6.4022241499999994</v>
      </c>
      <c r="H116" s="3"/>
      <c r="I116" s="50"/>
      <c r="J116" s="50"/>
      <c r="K116" s="50"/>
      <c r="L116" s="50"/>
      <c r="M116" s="50"/>
      <c r="N116" s="50"/>
      <c r="O116" s="50"/>
    </row>
    <row r="117" spans="1:15" ht="12.75" x14ac:dyDescent="0.2">
      <c r="A117" s="81" t="s">
        <v>72</v>
      </c>
      <c r="B117" s="77">
        <f>IF(ISNUMBER('2014-basis (ex pendler)'!B87),'2014-basis (ex pendler)'!B87*B$10,IF(ISTEXT('2014-basis (ex pendler)'!B87),'2014-basis (ex pendler)'!B87,""))</f>
        <v>1171.6125508977464</v>
      </c>
      <c r="C117" s="77">
        <f>IF(ISNUMBER('2014-basis (ex pendler)'!C87),'2014-basis (ex pendler)'!C87*C$10,IF(ISTEXT('2014-basis (ex pendler)'!C87),'2014-basis (ex pendler)'!C87,""))</f>
        <v>1497.6924194323942</v>
      </c>
      <c r="D117" s="78">
        <f>IF(ISNUMBER('2014-basis (ex pendler)'!D87),'2014-basis (ex pendler)'!D87*D$10-G117,IF(ISTEXT('2014-basis (ex pendler)'!D87),'2014-basis (ex pendler)'!D87,""))</f>
        <v>535.12801657535863</v>
      </c>
      <c r="E117" s="50"/>
      <c r="F117" s="173">
        <v>0</v>
      </c>
      <c r="G117" s="174">
        <f t="shared" si="4"/>
        <v>0</v>
      </c>
      <c r="H117" s="50"/>
      <c r="I117" s="50"/>
      <c r="J117" s="50"/>
      <c r="K117" s="50"/>
      <c r="L117" s="50"/>
      <c r="M117" s="50"/>
      <c r="N117" s="50"/>
      <c r="O117" s="50"/>
    </row>
    <row r="118" spans="1:15" ht="12.75" x14ac:dyDescent="0.2">
      <c r="A118" s="81" t="s">
        <v>31</v>
      </c>
      <c r="B118" s="77">
        <f>IF(ISNUMBER('2014-basis (ex pendler)'!B88),'2014-basis (ex pendler)'!B88*B$10,IF(ISTEXT('2014-basis (ex pendler)'!B88),'2014-basis (ex pendler)'!B88,""))</f>
        <v>0.12638754594366194</v>
      </c>
      <c r="C118" s="77" t="str">
        <f>IF(ISNUMBER('2014-basis (ex pendler)'!C88),'2014-basis (ex pendler)'!C88*C$10,IF(ISTEXT('2014-basis (ex pendler)'!C88),'2014-basis (ex pendler)'!C88,""))</f>
        <v/>
      </c>
      <c r="D118" s="78" t="str">
        <f>IF(ISNUMBER('2014-basis (ex pendler)'!D88),'2014-basis (ex pendler)'!D88*D$10-G118,IF(ISTEXT('2014-basis (ex pendler)'!D88),'2014-basis (ex pendler)'!D88,""))</f>
        <v/>
      </c>
      <c r="E118" s="50"/>
      <c r="F118" s="173">
        <v>0</v>
      </c>
      <c r="G118" s="174">
        <f t="shared" si="4"/>
        <v>0</v>
      </c>
      <c r="H118" s="50"/>
      <c r="I118" s="161"/>
      <c r="J118" s="50"/>
      <c r="K118" s="50"/>
      <c r="L118" s="50"/>
      <c r="M118" s="50"/>
      <c r="N118" s="50"/>
      <c r="O118" s="50"/>
    </row>
    <row r="119" spans="1:15" ht="12.75" x14ac:dyDescent="0.2">
      <c r="A119" s="79"/>
      <c r="B119" s="77" t="str">
        <f>IF(ISNUMBER('2014-basis (ex pendler)'!B89),'2014-basis (ex pendler)'!B89*B$10,IF(ISTEXT('2014-basis (ex pendler)'!B89),'2014-basis (ex pendler)'!B89,""))</f>
        <v/>
      </c>
      <c r="C119" s="77" t="str">
        <f>IF(ISNUMBER('2014-basis (ex pendler)'!C89),'2014-basis (ex pendler)'!C89*C$10,IF(ISTEXT('2014-basis (ex pendler)'!C89),'2014-basis (ex pendler)'!C89,""))</f>
        <v/>
      </c>
      <c r="D119" s="78" t="str">
        <f>IF(ISNUMBER('2014-basis (ex pendler)'!D89),'2014-basis (ex pendler)'!D89*D$10-G119,IF(ISTEXT('2014-basis (ex pendler)'!D89),'2014-basis (ex pendler)'!D89,""))</f>
        <v/>
      </c>
      <c r="E119" s="50"/>
      <c r="F119" s="173">
        <v>0</v>
      </c>
      <c r="G119" s="174">
        <f t="shared" si="4"/>
        <v>0</v>
      </c>
      <c r="H119" s="50"/>
      <c r="I119" s="50"/>
      <c r="J119" s="50"/>
      <c r="K119" s="50"/>
      <c r="L119" s="50"/>
      <c r="M119" s="50"/>
      <c r="N119" s="50"/>
      <c r="O119" s="50"/>
    </row>
    <row r="120" spans="1:15" ht="12.75" x14ac:dyDescent="0.2">
      <c r="A120" s="80" t="s">
        <v>35</v>
      </c>
      <c r="B120" s="77" t="str">
        <f>IF(ISNUMBER('2014-basis (ex pendler)'!B90),'2014-basis (ex pendler)'!B90*B$10,IF(ISTEXT('2014-basis (ex pendler)'!B90),'2014-basis (ex pendler)'!B90,""))</f>
        <v/>
      </c>
      <c r="C120" s="77" t="str">
        <f>IF(ISNUMBER('2014-basis (ex pendler)'!C90),'2014-basis (ex pendler)'!C90*C$10,IF(ISTEXT('2014-basis (ex pendler)'!C90),'2014-basis (ex pendler)'!C90,""))</f>
        <v/>
      </c>
      <c r="D120" s="78" t="str">
        <f>IF(ISNUMBER('2014-basis (ex pendler)'!D90),'2014-basis (ex pendler)'!D90*D$10-G120,IF(ISTEXT('2014-basis (ex pendler)'!D90),'2014-basis (ex pendler)'!D90,""))</f>
        <v/>
      </c>
      <c r="E120" s="50"/>
      <c r="F120" s="173">
        <v>0</v>
      </c>
      <c r="G120" s="174">
        <f t="shared" si="4"/>
        <v>0</v>
      </c>
      <c r="H120" s="50"/>
      <c r="I120" s="50"/>
      <c r="J120" s="50"/>
      <c r="K120" s="50"/>
      <c r="L120" s="50"/>
      <c r="M120" s="50"/>
      <c r="N120" s="50"/>
      <c r="O120" s="50"/>
    </row>
    <row r="121" spans="1:15" ht="12.75" x14ac:dyDescent="0.2">
      <c r="A121" s="81" t="s">
        <v>36</v>
      </c>
      <c r="B121" s="77">
        <f>IF(ISNUMBER('2014-basis (ex pendler)'!B91),'2014-basis (ex pendler)'!B91*B$10,IF(ISTEXT('2014-basis (ex pendler)'!B91),'2014-basis (ex pendler)'!B91,""))</f>
        <v>2514.5813365859094</v>
      </c>
      <c r="C121" s="77" t="str">
        <f>IF(ISNUMBER('2014-basis (ex pendler)'!C91),'2014-basis (ex pendler)'!C91*C$10,IF(ISTEXT('2014-basis (ex pendler)'!C91),'2014-basis (ex pendler)'!C91,""))</f>
        <v/>
      </c>
      <c r="D121" s="78" t="str">
        <f>IF(ISNUMBER('2014-basis (ex pendler)'!D91),'2014-basis (ex pendler)'!D91*D$10-G121,IF(ISTEXT('2014-basis (ex pendler)'!D91),'2014-basis (ex pendler)'!D91,""))</f>
        <v/>
      </c>
      <c r="E121" s="50"/>
      <c r="F121" s="173">
        <v>0</v>
      </c>
      <c r="G121" s="174">
        <f t="shared" si="4"/>
        <v>0</v>
      </c>
      <c r="H121" s="50"/>
      <c r="I121" s="50"/>
      <c r="J121" s="50"/>
      <c r="K121" s="50"/>
      <c r="L121" s="50"/>
      <c r="M121" s="50"/>
      <c r="N121" s="50"/>
      <c r="O121" s="50"/>
    </row>
    <row r="122" spans="1:15" ht="12.75" x14ac:dyDescent="0.2">
      <c r="A122" s="81" t="s">
        <v>37</v>
      </c>
      <c r="B122" s="77">
        <f>IF(ISNUMBER('2014-basis (ex pendler)'!B92),'2014-basis (ex pendler)'!B92*B$10,IF(ISTEXT('2014-basis (ex pendler)'!B92),'2014-basis (ex pendler)'!B92,""))</f>
        <v>2633.6889598832167</v>
      </c>
      <c r="C122" s="77" t="str">
        <f>IF(ISNUMBER('2014-basis (ex pendler)'!C92),'2014-basis (ex pendler)'!C92*C$10,IF(ISTEXT('2014-basis (ex pendler)'!C92),'2014-basis (ex pendler)'!C92,""))</f>
        <v/>
      </c>
      <c r="D122" s="78" t="str">
        <f>IF(ISNUMBER('2014-basis (ex pendler)'!D92),'2014-basis (ex pendler)'!D92*D$10-G122,IF(ISTEXT('2014-basis (ex pendler)'!D92),'2014-basis (ex pendler)'!D92,""))</f>
        <v/>
      </c>
      <c r="E122" s="50"/>
      <c r="F122" s="173">
        <v>0</v>
      </c>
      <c r="G122" s="174">
        <f t="shared" si="4"/>
        <v>0</v>
      </c>
      <c r="H122" s="50"/>
      <c r="I122" s="50"/>
      <c r="J122" s="50"/>
      <c r="K122" s="50"/>
      <c r="L122" s="50"/>
      <c r="M122" s="50"/>
      <c r="N122" s="50"/>
      <c r="O122" s="50"/>
    </row>
    <row r="123" spans="1:15" ht="12.75" x14ac:dyDescent="0.2">
      <c r="A123" s="81" t="s">
        <v>77</v>
      </c>
      <c r="B123" s="77" t="str">
        <f>IF(ISNUMBER('2014-basis (ex pendler)'!B93),'2014-basis (ex pendler)'!B93*B$10,IF(ISTEXT('2014-basis (ex pendler)'!B93),'2014-basis (ex pendler)'!B93,""))</f>
        <v/>
      </c>
      <c r="C123" s="77" t="str">
        <f>IF(ISNUMBER('2014-basis (ex pendler)'!C93),'2014-basis (ex pendler)'!C93*C$10,IF(ISTEXT('2014-basis (ex pendler)'!C93),'2014-basis (ex pendler)'!C93,""))</f>
        <v/>
      </c>
      <c r="D123" s="78">
        <f>IF(ISNUMBER('2014-basis (ex pendler)'!D93),'2014-basis (ex pendler)'!D93*D$10-G123,IF(ISTEXT('2014-basis (ex pendler)'!D93),'2014-basis (ex pendler)'!D93,""))</f>
        <v>479.33329283131178</v>
      </c>
      <c r="E123" s="50"/>
      <c r="F123" s="173">
        <v>0</v>
      </c>
      <c r="G123" s="174">
        <f t="shared" si="4"/>
        <v>0</v>
      </c>
      <c r="H123" s="3"/>
      <c r="I123" s="50"/>
      <c r="J123" s="50"/>
      <c r="K123" s="50"/>
      <c r="L123" s="50"/>
      <c r="M123" s="50"/>
      <c r="N123" s="50"/>
      <c r="O123" s="50"/>
    </row>
    <row r="124" spans="1:15" ht="12.75" x14ac:dyDescent="0.2">
      <c r="A124" s="81" t="s">
        <v>38</v>
      </c>
      <c r="B124" s="77">
        <f>IF(ISNUMBER('2014-basis (ex pendler)'!B94),'2014-basis (ex pendler)'!B94*B$10,IF(ISTEXT('2014-basis (ex pendler)'!B94),'2014-basis (ex pendler)'!B94,""))</f>
        <v>1138.7517889523942</v>
      </c>
      <c r="C124" s="77">
        <f>IF(ISNUMBER('2014-basis (ex pendler)'!C94),'2014-basis (ex pendler)'!C94*C$10,IF(ISTEXT('2014-basis (ex pendler)'!C94),'2014-basis (ex pendler)'!C94,""))</f>
        <v>1479.9981630002815</v>
      </c>
      <c r="D124" s="78">
        <f>IF(ISNUMBER('2014-basis (ex pendler)'!D94),'2014-basis (ex pendler)'!D94*D$10-G124,IF(ISTEXT('2014-basis (ex pendler)'!D94),'2014-basis (ex pendler)'!D94,""))</f>
        <v>521.61306136060603</v>
      </c>
      <c r="E124" s="50"/>
      <c r="F124" s="173">
        <v>0</v>
      </c>
      <c r="G124" s="174">
        <f t="shared" si="4"/>
        <v>0</v>
      </c>
      <c r="H124" s="50"/>
      <c r="I124" s="50"/>
      <c r="J124" s="50"/>
      <c r="K124" s="50"/>
      <c r="L124" s="50"/>
      <c r="M124" s="50"/>
      <c r="N124" s="50"/>
      <c r="O124" s="50"/>
    </row>
    <row r="125" spans="1:15" ht="12.75" x14ac:dyDescent="0.2">
      <c r="A125" s="81" t="s">
        <v>39</v>
      </c>
      <c r="B125" s="77">
        <f>IF(ISNUMBER('2014-basis (ex pendler)'!B95),'2014-basis (ex pendler)'!B95*B$10,IF(ISTEXT('2014-basis (ex pendler)'!B95),'2014-basis (ex pendler)'!B95,""))</f>
        <v>1257.5560821394365</v>
      </c>
      <c r="C125" s="77">
        <f>IF(ISNUMBER('2014-basis (ex pendler)'!C95),'2014-basis (ex pendler)'!C95*C$10,IF(ISTEXT('2014-basis (ex pendler)'!C95),'2014-basis (ex pendler)'!C95,""))</f>
        <v>1598.8024561873237</v>
      </c>
      <c r="D125" s="78">
        <f>IF(ISNUMBER('2014-basis (ex pendler)'!D95),'2014-basis (ex pendler)'!D95*D$10-G125,IF(ISTEXT('2014-basis (ex pendler)'!D95),'2014-basis (ex pendler)'!D95,""))</f>
        <v>573.84536886028923</v>
      </c>
      <c r="E125" s="50"/>
      <c r="F125" s="173">
        <v>0</v>
      </c>
      <c r="G125" s="174">
        <f>IF(F125="","",F125*$G$10)</f>
        <v>0</v>
      </c>
      <c r="H125" s="50"/>
      <c r="I125" s="50"/>
      <c r="J125" s="50"/>
      <c r="K125" s="50"/>
      <c r="L125" s="50"/>
      <c r="M125" s="50"/>
      <c r="N125" s="50"/>
      <c r="O125" s="50"/>
    </row>
    <row r="126" spans="1:15" ht="12.75" x14ac:dyDescent="0.2">
      <c r="A126" s="79"/>
      <c r="B126" s="77" t="str">
        <f>IF(ISNUMBER('2014-basis (ex pendler)'!B96),'2014-basis (ex pendler)'!B96*B$10,IF(ISTEXT('2014-basis (ex pendler)'!B96),'2014-basis (ex pendler)'!B96,""))</f>
        <v/>
      </c>
      <c r="C126" s="77" t="str">
        <f>IF(ISNUMBER('2014-basis (ex pendler)'!C96),'2014-basis (ex pendler)'!C96*C$10,IF(ISTEXT('2014-basis (ex pendler)'!C96),'2014-basis (ex pendler)'!C96,""))</f>
        <v/>
      </c>
      <c r="D126" s="78" t="str">
        <f>IF(ISNUMBER('2014-basis (ex pendler)'!D96),'2014-basis (ex pendler)'!D96*D$10-G126,IF(ISTEXT('2014-basis (ex pendler)'!D96),'2014-basis (ex pendler)'!D96,""))</f>
        <v/>
      </c>
      <c r="E126" s="50"/>
      <c r="F126" s="173">
        <v>0</v>
      </c>
      <c r="G126" s="174">
        <f t="shared" si="4"/>
        <v>0</v>
      </c>
      <c r="H126" s="50"/>
      <c r="I126" s="50"/>
      <c r="J126" s="50"/>
      <c r="K126" s="50"/>
      <c r="L126" s="50"/>
      <c r="M126" s="50"/>
      <c r="N126" s="50"/>
      <c r="O126" s="50"/>
    </row>
    <row r="127" spans="1:15" ht="12.75" x14ac:dyDescent="0.2">
      <c r="A127" s="80" t="s">
        <v>43</v>
      </c>
      <c r="B127" s="77" t="str">
        <f>IF(ISNUMBER('2014-basis (ex pendler)'!B97),'2014-basis (ex pendler)'!B97*B$10,IF(ISTEXT('2014-basis (ex pendler)'!B97),'2014-basis (ex pendler)'!B97,""))</f>
        <v/>
      </c>
      <c r="C127" s="77" t="str">
        <f>IF(ISNUMBER('2014-basis (ex pendler)'!C97),'2014-basis (ex pendler)'!C97*C$10,IF(ISTEXT('2014-basis (ex pendler)'!C97),'2014-basis (ex pendler)'!C97,""))</f>
        <v/>
      </c>
      <c r="D127" s="78" t="str">
        <f>IF(ISNUMBER('2014-basis (ex pendler)'!D97),'2014-basis (ex pendler)'!D97*D$10-G127,IF(ISTEXT('2014-basis (ex pendler)'!D97),'2014-basis (ex pendler)'!D97,""))</f>
        <v/>
      </c>
      <c r="E127" s="50"/>
      <c r="F127" s="173">
        <v>0</v>
      </c>
      <c r="G127" s="174">
        <f t="shared" si="4"/>
        <v>0</v>
      </c>
      <c r="H127" s="50"/>
      <c r="I127" s="50"/>
      <c r="J127" s="50"/>
      <c r="K127" s="50"/>
      <c r="L127" s="50"/>
      <c r="M127" s="50"/>
      <c r="N127" s="50"/>
      <c r="O127" s="50"/>
    </row>
    <row r="128" spans="1:15" ht="12.75" x14ac:dyDescent="0.2">
      <c r="A128" s="81" t="s">
        <v>44</v>
      </c>
      <c r="B128" s="77">
        <f>IF(ISNUMBER('2014-basis (ex pendler)'!B98),'2014-basis (ex pendler)'!B98*B$10,IF(ISTEXT('2014-basis (ex pendler)'!B98),'2014-basis (ex pendler)'!B98,""))</f>
        <v>499.23080647746468</v>
      </c>
      <c r="C128" s="77" t="str">
        <f>IF(ISNUMBER('2014-basis (ex pendler)'!C98),'2014-basis (ex pendler)'!C98*C$10,IF(ISTEXT('2014-basis (ex pendler)'!C98),'2014-basis (ex pendler)'!C98,""))</f>
        <v/>
      </c>
      <c r="D128" s="78">
        <f>IF(ISNUMBER('2014-basis (ex pendler)'!D98),'2014-basis (ex pendler)'!D98*D$10-G128,IF(ISTEXT('2014-basis (ex pendler)'!D98),'2014-basis (ex pendler)'!D98,""))</f>
        <v>219.48682406781731</v>
      </c>
      <c r="E128" s="50"/>
      <c r="F128" s="173">
        <v>0</v>
      </c>
      <c r="G128" s="174">
        <f t="shared" si="4"/>
        <v>0</v>
      </c>
      <c r="H128" s="50"/>
      <c r="I128" s="50"/>
      <c r="J128" s="50"/>
      <c r="K128" s="50"/>
      <c r="L128" s="50"/>
      <c r="M128" s="50"/>
      <c r="N128" s="50"/>
      <c r="O128" s="50"/>
    </row>
    <row r="129" spans="1:15" ht="12.75" x14ac:dyDescent="0.2">
      <c r="A129" s="81" t="s">
        <v>45</v>
      </c>
      <c r="B129" s="77">
        <f>IF(ISNUMBER('2014-basis (ex pendler)'!B99),'2014-basis (ex pendler)'!B99*B$10,IF(ISTEXT('2014-basis (ex pendler)'!B99),'2014-basis (ex pendler)'!B99,""))</f>
        <v>681.22887263633788</v>
      </c>
      <c r="C129" s="77" t="str">
        <f>IF(ISNUMBER('2014-basis (ex pendler)'!C99),'2014-basis (ex pendler)'!C99*C$10,IF(ISTEXT('2014-basis (ex pendler)'!C99),'2014-basis (ex pendler)'!C99,""))</f>
        <v/>
      </c>
      <c r="D129" s="78">
        <f>IF(ISNUMBER('2014-basis (ex pendler)'!D99),'2014-basis (ex pendler)'!D99*D$10-G129,IF(ISTEXT('2014-basis (ex pendler)'!D99),'2014-basis (ex pendler)'!D99,""))</f>
        <v>238.13239955824793</v>
      </c>
      <c r="E129" s="50"/>
      <c r="F129" s="173">
        <v>0</v>
      </c>
      <c r="G129" s="174">
        <f t="shared" si="4"/>
        <v>0</v>
      </c>
      <c r="H129" s="50"/>
      <c r="I129" s="172"/>
      <c r="J129" s="50"/>
      <c r="K129" s="50"/>
      <c r="L129" s="50"/>
      <c r="M129" s="50"/>
      <c r="N129" s="50"/>
      <c r="O129" s="50"/>
    </row>
    <row r="130" spans="1:15" ht="12.75" x14ac:dyDescent="0.2">
      <c r="A130" s="81" t="s">
        <v>46</v>
      </c>
      <c r="B130" s="77">
        <f>IF(ISNUMBER('2014-basis (ex pendler)'!B100),'2014-basis (ex pendler)'!B100*B$10,IF(ISTEXT('2014-basis (ex pendler)'!B100),'2014-basis (ex pendler)'!B100,""))</f>
        <v>216.16061982744503</v>
      </c>
      <c r="C130" s="77" t="str">
        <f>IF(ISNUMBER('2014-basis (ex pendler)'!C100),'2014-basis (ex pendler)'!C100*C$10,IF(ISTEXT('2014-basis (ex pendler)'!C100),'2014-basis (ex pendler)'!C100,""))</f>
        <v/>
      </c>
      <c r="D130" s="78" t="str">
        <f>IF(ISNUMBER('2014-basis (ex pendler)'!D100),'2014-basis (ex pendler)'!D100*D$10-G130,IF(ISTEXT('2014-basis (ex pendler)'!D100),'2014-basis (ex pendler)'!D100,""))</f>
        <v/>
      </c>
      <c r="E130" s="50"/>
      <c r="F130" s="173">
        <v>0</v>
      </c>
      <c r="G130" s="174">
        <f t="shared" si="4"/>
        <v>0</v>
      </c>
      <c r="H130" s="50"/>
      <c r="I130" s="50"/>
      <c r="J130" s="50"/>
      <c r="K130" s="50"/>
      <c r="L130" s="50"/>
      <c r="M130" s="50"/>
      <c r="N130" s="50"/>
      <c r="O130" s="50"/>
    </row>
    <row r="131" spans="1:15" ht="12.75" x14ac:dyDescent="0.2">
      <c r="A131" s="79"/>
      <c r="B131" s="77" t="str">
        <f>IF(ISNUMBER('2014-basis (ex pendler)'!B101),'2014-basis (ex pendler)'!B101*B$10,IF(ISTEXT('2014-basis (ex pendler)'!B101),'2014-basis (ex pendler)'!B101,""))</f>
        <v/>
      </c>
      <c r="C131" s="77" t="str">
        <f>IF(ISNUMBER('2014-basis (ex pendler)'!C101),'2014-basis (ex pendler)'!C101*C$10,IF(ISTEXT('2014-basis (ex pendler)'!C101),'2014-basis (ex pendler)'!C101,""))</f>
        <v/>
      </c>
      <c r="D131" s="78" t="str">
        <f>IF(ISNUMBER('2014-basis (ex pendler)'!D101),'2014-basis (ex pendler)'!D101*D$10-G131,IF(ISTEXT('2014-basis (ex pendler)'!D101),'2014-basis (ex pendler)'!D101,""))</f>
        <v/>
      </c>
      <c r="E131" s="50"/>
      <c r="F131" s="173">
        <v>0</v>
      </c>
      <c r="G131" s="174">
        <f t="shared" si="4"/>
        <v>0</v>
      </c>
      <c r="H131" s="50"/>
      <c r="I131" s="50"/>
      <c r="J131" s="50"/>
      <c r="K131" s="50"/>
      <c r="L131" s="50"/>
      <c r="M131" s="50"/>
      <c r="N131" s="50"/>
      <c r="O131" s="50"/>
    </row>
    <row r="132" spans="1:15" ht="12.75" x14ac:dyDescent="0.2">
      <c r="A132" s="80" t="s">
        <v>49</v>
      </c>
      <c r="B132" s="77" t="str">
        <f>IF(ISNUMBER('2014-basis (ex pendler)'!B102),'2014-basis (ex pendler)'!B102*B$10,IF(ISTEXT('2014-basis (ex pendler)'!B102),'2014-basis (ex pendler)'!B102,""))</f>
        <v/>
      </c>
      <c r="C132" s="77" t="str">
        <f>IF(ISNUMBER('2014-basis (ex pendler)'!C102),'2014-basis (ex pendler)'!C102*C$10,IF(ISTEXT('2014-basis (ex pendler)'!C102),'2014-basis (ex pendler)'!C102,""))</f>
        <v/>
      </c>
      <c r="D132" s="78" t="str">
        <f>IF(ISNUMBER('2014-basis (ex pendler)'!D102),'2014-basis (ex pendler)'!D102*D$10-G132,IF(ISTEXT('2014-basis (ex pendler)'!D102),'2014-basis (ex pendler)'!D102,""))</f>
        <v/>
      </c>
      <c r="E132" s="50"/>
      <c r="F132" s="173">
        <v>0</v>
      </c>
      <c r="G132" s="174">
        <f t="shared" si="4"/>
        <v>0</v>
      </c>
      <c r="H132" s="50"/>
      <c r="I132" s="50"/>
      <c r="J132" s="50"/>
      <c r="K132" s="50"/>
      <c r="L132" s="50"/>
      <c r="M132" s="50"/>
      <c r="N132" s="50"/>
      <c r="O132" s="50"/>
    </row>
    <row r="133" spans="1:15" ht="12.75" x14ac:dyDescent="0.2">
      <c r="A133" s="81" t="s">
        <v>50</v>
      </c>
      <c r="B133" s="77">
        <f>IF(ISNUMBER('2014-basis (ex pendler)'!B103),'2014-basis (ex pendler)'!B103*B$10,IF(ISTEXT('2014-basis (ex pendler)'!B103),'2014-basis (ex pendler)'!B103,""))</f>
        <v>23.533361054709857</v>
      </c>
      <c r="C133" s="77" t="str">
        <f>IF(ISNUMBER('2014-basis (ex pendler)'!C103),'2014-basis (ex pendler)'!C103*C$10,IF(ISTEXT('2014-basis (ex pendler)'!C103),'2014-basis (ex pendler)'!C103,""))</f>
        <v/>
      </c>
      <c r="D133" s="78" t="str">
        <f>IF(ISNUMBER('2014-basis (ex pendler)'!D103),'2014-basis (ex pendler)'!D103*D$10-G133,IF(ISTEXT('2014-basis (ex pendler)'!D103),'2014-basis (ex pendler)'!D103,""))</f>
        <v/>
      </c>
      <c r="E133" s="50"/>
      <c r="F133" s="173">
        <v>0</v>
      </c>
      <c r="G133" s="174">
        <f t="shared" si="4"/>
        <v>0</v>
      </c>
      <c r="H133" s="50"/>
      <c r="I133" s="50"/>
      <c r="J133" s="50"/>
      <c r="K133" s="50"/>
      <c r="L133" s="50"/>
      <c r="M133" s="50"/>
      <c r="N133" s="50"/>
      <c r="O133" s="50"/>
    </row>
    <row r="134" spans="1:15" ht="12.75" x14ac:dyDescent="0.2">
      <c r="A134" s="81" t="s">
        <v>51</v>
      </c>
      <c r="B134" s="77">
        <f>IF(ISNUMBER('2014-basis (ex pendler)'!B104),'2014-basis (ex pendler)'!B104*B$10,IF(ISTEXT('2014-basis (ex pendler)'!B104),'2014-basis (ex pendler)'!B104,""))</f>
        <v>11.766680527354929</v>
      </c>
      <c r="C134" s="77" t="str">
        <f>IF(ISNUMBER('2014-basis (ex pendler)'!C104),'2014-basis (ex pendler)'!C104*C$10,IF(ISTEXT('2014-basis (ex pendler)'!C104),'2014-basis (ex pendler)'!C104,""))</f>
        <v/>
      </c>
      <c r="D134" s="78" t="str">
        <f>IF(ISNUMBER('2014-basis (ex pendler)'!D104),'2014-basis (ex pendler)'!D104*D$10-G134,IF(ISTEXT('2014-basis (ex pendler)'!D104),'2014-basis (ex pendler)'!D104,""))</f>
        <v/>
      </c>
      <c r="E134" s="50"/>
      <c r="F134" s="173">
        <v>0</v>
      </c>
      <c r="G134" s="174">
        <f t="shared" si="4"/>
        <v>0</v>
      </c>
      <c r="H134" s="50"/>
      <c r="I134" s="50"/>
      <c r="J134" s="50"/>
      <c r="K134" s="50"/>
      <c r="L134" s="50"/>
      <c r="M134" s="50"/>
      <c r="N134" s="50"/>
      <c r="O134" s="50"/>
    </row>
    <row r="135" spans="1:15" ht="12.75" x14ac:dyDescent="0.2">
      <c r="A135" s="81" t="s">
        <v>52</v>
      </c>
      <c r="B135" s="77" t="str">
        <f>IF(ISNUMBER('2014-basis (ex pendler)'!B105),'2014-basis (ex pendler)'!B105*B$10,IF(ISTEXT('2014-basis (ex pendler)'!B105),'2014-basis (ex pendler)'!B105,""))</f>
        <v>Gratis</v>
      </c>
      <c r="C135" s="77" t="str">
        <f>IF(ISNUMBER('2014-basis (ex pendler)'!C105),'2014-basis (ex pendler)'!C105*C$10,IF(ISTEXT('2014-basis (ex pendler)'!C105),'2014-basis (ex pendler)'!C105,""))</f>
        <v/>
      </c>
      <c r="D135" s="78" t="str">
        <f>IF(ISNUMBER('2014-basis (ex pendler)'!D105),'2014-basis (ex pendler)'!D105*D$10-G135,IF(ISTEXT('2014-basis (ex pendler)'!D105),'2014-basis (ex pendler)'!D105,""))</f>
        <v/>
      </c>
      <c r="E135" s="50"/>
      <c r="F135" s="173">
        <v>0</v>
      </c>
      <c r="G135" s="174">
        <f t="shared" si="4"/>
        <v>0</v>
      </c>
      <c r="H135" s="50"/>
      <c r="I135" s="50"/>
      <c r="J135" s="50"/>
      <c r="K135" s="50"/>
      <c r="L135" s="50"/>
      <c r="M135" s="50"/>
      <c r="N135" s="50"/>
      <c r="O135" s="50"/>
    </row>
    <row r="136" spans="1:15" ht="12.75" x14ac:dyDescent="0.2">
      <c r="A136" s="79"/>
      <c r="B136" s="77" t="str">
        <f>IF(ISNUMBER('2014-basis (ex pendler)'!B106),'2014-basis (ex pendler)'!B106*B$10,IF(ISTEXT('2014-basis (ex pendler)'!B106),'2014-basis (ex pendler)'!B106,""))</f>
        <v/>
      </c>
      <c r="C136" s="77" t="str">
        <f>IF(ISNUMBER('2014-basis (ex pendler)'!C106),'2014-basis (ex pendler)'!C106*C$10,IF(ISTEXT('2014-basis (ex pendler)'!C106),'2014-basis (ex pendler)'!C106,""))</f>
        <v/>
      </c>
      <c r="D136" s="78" t="str">
        <f>IF(ISNUMBER('2014-basis (ex pendler)'!D106),'2014-basis (ex pendler)'!D106*D$10-G136,IF(ISTEXT('2014-basis (ex pendler)'!D106),'2014-basis (ex pendler)'!D106,""))</f>
        <v/>
      </c>
      <c r="E136" s="50"/>
      <c r="F136" s="173">
        <v>0</v>
      </c>
      <c r="G136" s="174">
        <f t="shared" si="4"/>
        <v>0</v>
      </c>
      <c r="H136" s="50"/>
      <c r="I136" s="50"/>
      <c r="J136" s="50"/>
      <c r="K136" s="50"/>
      <c r="L136" s="50"/>
      <c r="M136" s="50"/>
      <c r="N136" s="50"/>
      <c r="O136" s="50"/>
    </row>
    <row r="137" spans="1:15" ht="12.75" x14ac:dyDescent="0.2">
      <c r="A137" s="80" t="s">
        <v>53</v>
      </c>
      <c r="B137" s="77" t="str">
        <f>IF(ISNUMBER('2014-basis (ex pendler)'!B107),'2014-basis (ex pendler)'!B107*B$10,IF(ISTEXT('2014-basis (ex pendler)'!B107),'2014-basis (ex pendler)'!B107,""))</f>
        <v/>
      </c>
      <c r="C137" s="77" t="str">
        <f>IF(ISNUMBER('2014-basis (ex pendler)'!C107),'2014-basis (ex pendler)'!C107*C$10,IF(ISTEXT('2014-basis (ex pendler)'!C107),'2014-basis (ex pendler)'!C107,""))</f>
        <v/>
      </c>
      <c r="D137" s="78" t="str">
        <f>IF(ISNUMBER('2014-basis (ex pendler)'!D107),'2014-basis (ex pendler)'!D107*D$10-G137,IF(ISTEXT('2014-basis (ex pendler)'!D107),'2014-basis (ex pendler)'!D107,""))</f>
        <v/>
      </c>
      <c r="E137" s="50"/>
      <c r="F137" s="173">
        <v>0</v>
      </c>
      <c r="G137" s="174">
        <f t="shared" si="4"/>
        <v>0</v>
      </c>
      <c r="H137" s="50"/>
      <c r="I137" s="50"/>
      <c r="J137" s="50"/>
      <c r="K137" s="50"/>
      <c r="L137" s="50"/>
      <c r="M137" s="50"/>
      <c r="N137" s="50"/>
      <c r="O137" s="50"/>
    </row>
    <row r="138" spans="1:15" ht="12.75" x14ac:dyDescent="0.2">
      <c r="A138" s="81" t="s">
        <v>73</v>
      </c>
      <c r="B138" s="77">
        <f>IF(ISNUMBER('2014-basis (ex pendler)'!B108),'2014-basis (ex pendler)'!B108*B$10,IF(ISTEXT('2014-basis (ex pendler)'!B108),'2014-basis (ex pendler)'!B108,""))</f>
        <v>12577.304969528386</v>
      </c>
      <c r="C138" s="77" t="str">
        <f>IF(ISNUMBER('2014-basis (ex pendler)'!C108),'2014-basis (ex pendler)'!C108*C$10,IF(ISTEXT('2014-basis (ex pendler)'!C108),'2014-basis (ex pendler)'!C108,""))</f>
        <v/>
      </c>
      <c r="D138" s="78" t="str">
        <f>IF(ISNUMBER('2014-basis (ex pendler)'!D108),'2014-basis (ex pendler)'!D108*D$10-G138,IF(ISTEXT('2014-basis (ex pendler)'!D108),'2014-basis (ex pendler)'!D108,""))</f>
        <v/>
      </c>
      <c r="E138" s="50"/>
      <c r="F138" s="173">
        <v>0</v>
      </c>
      <c r="G138" s="174">
        <f t="shared" si="4"/>
        <v>0</v>
      </c>
      <c r="H138" s="50"/>
      <c r="I138" s="50"/>
      <c r="J138" s="50"/>
      <c r="K138" s="50"/>
      <c r="L138" s="50"/>
      <c r="M138" s="50"/>
      <c r="N138" s="50"/>
      <c r="O138" s="50"/>
    </row>
    <row r="139" spans="1:15" ht="12.75" x14ac:dyDescent="0.2">
      <c r="A139" s="81" t="s">
        <v>55</v>
      </c>
      <c r="B139" s="77">
        <f>IF(ISNUMBER('2014-basis (ex pendler)'!B109),'2014-basis (ex pendler)'!B109*B$10,IF(ISTEXT('2014-basis (ex pendler)'!B109),'2014-basis (ex pendler)'!B109,""))</f>
        <v>13743.419662177585</v>
      </c>
      <c r="C139" s="77" t="str">
        <f>IF(ISNUMBER('2014-basis (ex pendler)'!C109),'2014-basis (ex pendler)'!C109*C$10,IF(ISTEXT('2014-basis (ex pendler)'!C109),'2014-basis (ex pendler)'!C109,""))</f>
        <v/>
      </c>
      <c r="D139" s="78" t="str">
        <f>IF(ISNUMBER('2014-basis (ex pendler)'!D109),'2014-basis (ex pendler)'!D109*D$10-G139,IF(ISTEXT('2014-basis (ex pendler)'!D109),'2014-basis (ex pendler)'!D109,""))</f>
        <v/>
      </c>
      <c r="E139" s="50"/>
      <c r="F139" s="173">
        <v>0</v>
      </c>
      <c r="G139" s="174">
        <f t="shared" si="4"/>
        <v>0</v>
      </c>
      <c r="H139" s="50"/>
      <c r="I139" s="50"/>
      <c r="J139" s="50"/>
      <c r="K139" s="50"/>
      <c r="L139" s="50"/>
      <c r="M139" s="50"/>
      <c r="N139" s="50"/>
      <c r="O139" s="50"/>
    </row>
    <row r="140" spans="1:15" ht="12.75" x14ac:dyDescent="0.2">
      <c r="A140" s="81" t="s">
        <v>56</v>
      </c>
      <c r="B140" s="77">
        <f>IF(ISNUMBER('2014-basis (ex pendler)'!B110),'2014-basis (ex pendler)'!B110*B$10,IF(ISTEXT('2014-basis (ex pendler)'!B110),'2014-basis (ex pendler)'!B110,""))</f>
        <v>14909.546993581376</v>
      </c>
      <c r="C140" s="77" t="str">
        <f>IF(ISNUMBER('2014-basis (ex pendler)'!C110),'2014-basis (ex pendler)'!C110*C$10,IF(ISTEXT('2014-basis (ex pendler)'!C110),'2014-basis (ex pendler)'!C110,""))</f>
        <v/>
      </c>
      <c r="D140" s="78" t="str">
        <f>IF(ISNUMBER('2014-basis (ex pendler)'!D110),'2014-basis (ex pendler)'!D110*D$10-G140,IF(ISTEXT('2014-basis (ex pendler)'!D110),'2014-basis (ex pendler)'!D110,""))</f>
        <v/>
      </c>
      <c r="E140" s="50"/>
      <c r="F140" s="173">
        <v>0</v>
      </c>
      <c r="G140" s="174">
        <f t="shared" si="4"/>
        <v>0</v>
      </c>
      <c r="H140" s="50"/>
      <c r="I140" s="50"/>
      <c r="J140" s="50"/>
      <c r="K140" s="50"/>
      <c r="L140" s="50"/>
      <c r="M140" s="50"/>
      <c r="N140" s="50"/>
      <c r="O140" s="50"/>
    </row>
    <row r="141" spans="1:15" ht="12.75" x14ac:dyDescent="0.2">
      <c r="A141" s="81" t="s">
        <v>79</v>
      </c>
      <c r="B141" s="77" t="str">
        <f>IF(ISNUMBER('2014-basis (ex pendler)'!B111),'2014-basis (ex pendler)'!B111*B$10,IF(ISTEXT('2014-basis (ex pendler)'!B111),'2014-basis (ex pendler)'!B111,""))</f>
        <v/>
      </c>
      <c r="C141" s="77" t="str">
        <f>IF(ISNUMBER('2014-basis (ex pendler)'!C111),'2014-basis (ex pendler)'!C111*C$10,IF(ISTEXT('2014-basis (ex pendler)'!C111),'2014-basis (ex pendler)'!C111,""))</f>
        <v/>
      </c>
      <c r="D141" s="78">
        <f>IF(ISNUMBER('2014-basis (ex pendler)'!D111),'2014-basis (ex pendler)'!D111*D$10-G141,IF(ISTEXT('2014-basis (ex pendler)'!D111),'2014-basis (ex pendler)'!D111,""))</f>
        <v>2983.3723408799497</v>
      </c>
      <c r="E141" s="50"/>
      <c r="F141" s="173">
        <v>0</v>
      </c>
      <c r="G141" s="174">
        <f t="shared" si="4"/>
        <v>0</v>
      </c>
      <c r="H141" s="50"/>
      <c r="I141" s="50"/>
      <c r="J141" s="50"/>
      <c r="K141" s="50"/>
      <c r="L141" s="50"/>
      <c r="M141" s="50"/>
      <c r="N141" s="50"/>
      <c r="O141" s="50"/>
    </row>
    <row r="142" spans="1:15" ht="12.75" x14ac:dyDescent="0.2">
      <c r="A142" s="81" t="s">
        <v>57</v>
      </c>
      <c r="B142" s="77">
        <f>IF(ISNUMBER('2014-basis (ex pendler)'!B112),'2014-basis (ex pendler)'!B112*B$10,IF(ISTEXT('2014-basis (ex pendler)'!B112),'2014-basis (ex pendler)'!B112,""))</f>
        <v>997.00815617657736</v>
      </c>
      <c r="C142" s="77" t="str">
        <f>IF(ISNUMBER('2014-basis (ex pendler)'!C112),'2014-basis (ex pendler)'!C112*C$10,IF(ISTEXT('2014-basis (ex pendler)'!C112),'2014-basis (ex pendler)'!C112,""))</f>
        <v/>
      </c>
      <c r="D142" s="78" t="str">
        <f>IF(ISNUMBER('2014-basis (ex pendler)'!D112),'2014-basis (ex pendler)'!D112*D$10-G142,IF(ISTEXT('2014-basis (ex pendler)'!D112),'2014-basis (ex pendler)'!D112,""))</f>
        <v/>
      </c>
      <c r="E142" s="50"/>
      <c r="F142" s="173">
        <v>0</v>
      </c>
      <c r="G142" s="174">
        <f t="shared" si="4"/>
        <v>0</v>
      </c>
      <c r="H142" s="50"/>
      <c r="I142" s="50"/>
      <c r="J142" s="50"/>
      <c r="K142" s="50"/>
      <c r="L142" s="50"/>
      <c r="M142" s="50"/>
      <c r="N142" s="50"/>
      <c r="O142" s="50"/>
    </row>
    <row r="143" spans="1:15" ht="12.75" x14ac:dyDescent="0.2">
      <c r="A143" s="79"/>
      <c r="B143" s="77" t="str">
        <f>IF(ISNUMBER('2014-basis (ex pendler)'!B113),'2014-basis (ex pendler)'!B113*B$10,IF(ISTEXT('2014-basis (ex pendler)'!B113),'2014-basis (ex pendler)'!B113,""))</f>
        <v/>
      </c>
      <c r="C143" s="77" t="str">
        <f>IF(ISNUMBER('2014-basis (ex pendler)'!C113),'2014-basis (ex pendler)'!C113*C$10,IF(ISTEXT('2014-basis (ex pendler)'!C113),'2014-basis (ex pendler)'!C113,""))</f>
        <v/>
      </c>
      <c r="D143" s="78" t="str">
        <f>IF(ISNUMBER('2014-basis (ex pendler)'!D113),'2014-basis (ex pendler)'!D113*D$10-G143,IF(ISTEXT('2014-basis (ex pendler)'!D113),'2014-basis (ex pendler)'!D113,""))</f>
        <v/>
      </c>
      <c r="E143" s="50"/>
      <c r="F143" s="173">
        <v>0</v>
      </c>
      <c r="G143" s="174">
        <f t="shared" si="4"/>
        <v>0</v>
      </c>
      <c r="H143" s="50"/>
      <c r="I143" s="50"/>
      <c r="J143" s="50"/>
      <c r="K143" s="50"/>
      <c r="L143" s="50"/>
      <c r="M143" s="50"/>
      <c r="N143" s="50"/>
      <c r="O143" s="50"/>
    </row>
    <row r="144" spans="1:15" ht="12.75" x14ac:dyDescent="0.2">
      <c r="A144" s="80" t="s">
        <v>58</v>
      </c>
      <c r="B144" s="77" t="str">
        <f>IF(ISNUMBER('2014-basis (ex pendler)'!B114),'2014-basis (ex pendler)'!B114*B$10,IF(ISTEXT('2014-basis (ex pendler)'!B114),'2014-basis (ex pendler)'!B114,""))</f>
        <v/>
      </c>
      <c r="C144" s="77" t="str">
        <f>IF(ISNUMBER('2014-basis (ex pendler)'!C114),'2014-basis (ex pendler)'!C114*C$10,IF(ISTEXT('2014-basis (ex pendler)'!C114),'2014-basis (ex pendler)'!C114,""))</f>
        <v/>
      </c>
      <c r="D144" s="78" t="str">
        <f>IF(ISNUMBER('2014-basis (ex pendler)'!D114),'2014-basis (ex pendler)'!D114*D$10-G144,IF(ISTEXT('2014-basis (ex pendler)'!D114),'2014-basis (ex pendler)'!D114,""))</f>
        <v/>
      </c>
      <c r="E144" s="50"/>
      <c r="F144" s="173">
        <v>0</v>
      </c>
      <c r="G144" s="174">
        <f t="shared" si="4"/>
        <v>0</v>
      </c>
      <c r="H144" s="50"/>
      <c r="I144" s="50"/>
      <c r="J144" s="50"/>
      <c r="K144" s="50"/>
      <c r="L144" s="50"/>
      <c r="M144" s="50"/>
      <c r="N144" s="50"/>
      <c r="O144" s="50"/>
    </row>
    <row r="145" spans="1:15" ht="12.75" x14ac:dyDescent="0.2">
      <c r="A145" s="81" t="s">
        <v>59</v>
      </c>
      <c r="B145" s="77">
        <f>IF(ISNUMBER('2014-basis (ex pendler)'!B115),'2014-basis (ex pendler)'!B115*B$10,IF(ISTEXT('2014-basis (ex pendler)'!B115),'2014-basis (ex pendler)'!B115,""))</f>
        <v>230.39185750070135</v>
      </c>
      <c r="C145" s="77" t="str">
        <f>IF(ISNUMBER('2014-basis (ex pendler)'!C115),'2014-basis (ex pendler)'!C115*C$10,IF(ISTEXT('2014-basis (ex pendler)'!C115),'2014-basis (ex pendler)'!C115,""))</f>
        <v/>
      </c>
      <c r="D145" s="78" t="str">
        <f>IF(ISNUMBER('2014-basis (ex pendler)'!D115),'2014-basis (ex pendler)'!D115*D$10-G145,IF(ISTEXT('2014-basis (ex pendler)'!D115),'2014-basis (ex pendler)'!D115,""))</f>
        <v/>
      </c>
      <c r="E145" s="50"/>
      <c r="F145" s="173">
        <v>0</v>
      </c>
      <c r="G145" s="174">
        <f t="shared" si="4"/>
        <v>0</v>
      </c>
      <c r="H145" s="50"/>
      <c r="I145" s="50"/>
      <c r="J145" s="50"/>
      <c r="K145" s="50"/>
      <c r="L145" s="50"/>
      <c r="M145" s="50"/>
      <c r="N145" s="50"/>
      <c r="O145" s="50"/>
    </row>
    <row r="146" spans="1:15" ht="12.75" x14ac:dyDescent="0.2">
      <c r="A146" s="81" t="s">
        <v>60</v>
      </c>
      <c r="B146" s="77">
        <f>IF(ISNUMBER('2014-basis (ex pendler)'!B116),'2014-basis (ex pendler)'!B116*B$10,IF(ISTEXT('2014-basis (ex pendler)'!B116),'2014-basis (ex pendler)'!B116,""))</f>
        <v>317.61190295642251</v>
      </c>
      <c r="C146" s="77" t="str">
        <f>IF(ISNUMBER('2014-basis (ex pendler)'!C116),'2014-basis (ex pendler)'!C116*C$10,IF(ISTEXT('2014-basis (ex pendler)'!C116),'2014-basis (ex pendler)'!C116,""))</f>
        <v/>
      </c>
      <c r="D146" s="78" t="str">
        <f>IF(ISNUMBER('2014-basis (ex pendler)'!D116),'2014-basis (ex pendler)'!D116*D$10-G146,IF(ISTEXT('2014-basis (ex pendler)'!D116),'2014-basis (ex pendler)'!D116,""))</f>
        <v/>
      </c>
      <c r="E146" s="50"/>
      <c r="F146" s="173">
        <v>0</v>
      </c>
      <c r="G146" s="174">
        <f t="shared" si="4"/>
        <v>0</v>
      </c>
      <c r="H146" s="50"/>
      <c r="I146" s="50"/>
      <c r="J146" s="50"/>
      <c r="K146" s="50"/>
      <c r="L146" s="50"/>
      <c r="M146" s="50"/>
      <c r="N146" s="50"/>
      <c r="O146" s="50"/>
    </row>
    <row r="147" spans="1:15" ht="12.75" x14ac:dyDescent="0.2">
      <c r="A147" s="81" t="s">
        <v>61</v>
      </c>
      <c r="B147" s="77">
        <f>IF(ISNUMBER('2014-basis (ex pendler)'!B117),'2014-basis (ex pendler)'!B117*B$10,IF(ISTEXT('2014-basis (ex pendler)'!B117),'2014-basis (ex pendler)'!B117,""))</f>
        <v>407.15747925750696</v>
      </c>
      <c r="C147" s="77" t="str">
        <f>IF(ISNUMBER('2014-basis (ex pendler)'!C117),'2014-basis (ex pendler)'!C117*C$10,IF(ISTEXT('2014-basis (ex pendler)'!C117),'2014-basis (ex pendler)'!C117,""))</f>
        <v/>
      </c>
      <c r="D147" s="78" t="str">
        <f>IF(ISNUMBER('2014-basis (ex pendler)'!D117),'2014-basis (ex pendler)'!D117*D$10-G147,IF(ISTEXT('2014-basis (ex pendler)'!D117),'2014-basis (ex pendler)'!D117,""))</f>
        <v/>
      </c>
      <c r="E147" s="50"/>
      <c r="F147" s="173">
        <v>0</v>
      </c>
      <c r="G147" s="174">
        <f t="shared" si="4"/>
        <v>0</v>
      </c>
      <c r="H147" s="50"/>
      <c r="I147" s="50"/>
      <c r="J147" s="50"/>
      <c r="K147" s="50"/>
      <c r="L147" s="50"/>
      <c r="M147" s="50"/>
      <c r="N147" s="50"/>
      <c r="O147" s="50"/>
    </row>
    <row r="148" spans="1:15" ht="12.75" x14ac:dyDescent="0.2">
      <c r="A148" s="81" t="s">
        <v>62</v>
      </c>
      <c r="B148" s="77">
        <f>IF(ISNUMBER('2014-basis (ex pendler)'!B118),'2014-basis (ex pendler)'!B118*B$10,IF(ISTEXT('2014-basis (ex pendler)'!B118),'2014-basis (ex pendler)'!B118,""))</f>
        <v>527.71855933316613</v>
      </c>
      <c r="C148" s="77" t="str">
        <f>IF(ISNUMBER('2014-basis (ex pendler)'!C118),'2014-basis (ex pendler)'!C118*C$10,IF(ISTEXT('2014-basis (ex pendler)'!C118),'2014-basis (ex pendler)'!C118,""))</f>
        <v/>
      </c>
      <c r="D148" s="78" t="str">
        <f>IF(ISNUMBER('2014-basis (ex pendler)'!D118),'2014-basis (ex pendler)'!D118*D$10-G148,IF(ISTEXT('2014-basis (ex pendler)'!D118),'2014-basis (ex pendler)'!D118,""))</f>
        <v/>
      </c>
      <c r="E148" s="50"/>
      <c r="F148" s="173">
        <v>0</v>
      </c>
      <c r="G148" s="174">
        <f t="shared" si="4"/>
        <v>0</v>
      </c>
      <c r="H148" s="50"/>
      <c r="I148" s="50"/>
      <c r="J148" s="50"/>
      <c r="K148" s="50"/>
      <c r="L148" s="50"/>
      <c r="M148" s="50"/>
      <c r="N148" s="50"/>
      <c r="O148" s="50"/>
    </row>
    <row r="149" spans="1:15" ht="12.75" x14ac:dyDescent="0.2">
      <c r="A149" s="81" t="s">
        <v>63</v>
      </c>
      <c r="B149" s="77">
        <f>IF(ISNUMBER('2014-basis (ex pendler)'!B119),'2014-basis (ex pendler)'!B119*B$10,IF(ISTEXT('2014-basis (ex pendler)'!B119),'2014-basis (ex pendler)'!B119,""))</f>
        <v>339.64125221440275</v>
      </c>
      <c r="C149" s="77" t="str">
        <f>IF(ISNUMBER('2014-basis (ex pendler)'!C119),'2014-basis (ex pendler)'!C119*C$10,IF(ISTEXT('2014-basis (ex pendler)'!C119),'2014-basis (ex pendler)'!C119,""))</f>
        <v/>
      </c>
      <c r="D149" s="78" t="str">
        <f>IF(ISNUMBER('2014-basis (ex pendler)'!D119),'2014-basis (ex pendler)'!D119*D$10-G149,IF(ISTEXT('2014-basis (ex pendler)'!D119),'2014-basis (ex pendler)'!D119,""))</f>
        <v/>
      </c>
      <c r="E149" s="50"/>
      <c r="F149" s="173">
        <v>0</v>
      </c>
      <c r="G149" s="174">
        <f t="shared" si="4"/>
        <v>0</v>
      </c>
      <c r="H149" s="50"/>
      <c r="I149" s="50"/>
      <c r="J149" s="50"/>
      <c r="K149" s="50"/>
      <c r="L149" s="50"/>
      <c r="M149" s="50"/>
      <c r="N149" s="50"/>
      <c r="O149" s="50"/>
    </row>
    <row r="150" spans="1:15" ht="12.75" x14ac:dyDescent="0.2">
      <c r="A150" s="81" t="s">
        <v>64</v>
      </c>
      <c r="B150" s="77">
        <f>IF(ISNUMBER('2014-basis (ex pendler)'!B120),'2014-basis (ex pendler)'!B120*B$10,IF(ISTEXT('2014-basis (ex pendler)'!B120),'2014-basis (ex pendler)'!B120,""))</f>
        <v>33.960333595061968</v>
      </c>
      <c r="C150" s="77" t="str">
        <f>IF(ISNUMBER('2014-basis (ex pendler)'!C120),'2014-basis (ex pendler)'!C120*C$10,IF(ISTEXT('2014-basis (ex pendler)'!C120),'2014-basis (ex pendler)'!C120,""))</f>
        <v/>
      </c>
      <c r="D150" s="78" t="str">
        <f>IF(ISNUMBER('2014-basis (ex pendler)'!D120),'2014-basis (ex pendler)'!D120*D$10-G150,IF(ISTEXT('2014-basis (ex pendler)'!D120),'2014-basis (ex pendler)'!D120,""))</f>
        <v/>
      </c>
      <c r="E150" s="50"/>
      <c r="F150" s="173">
        <v>0</v>
      </c>
      <c r="G150" s="174">
        <f t="shared" si="4"/>
        <v>0</v>
      </c>
      <c r="H150" s="50"/>
      <c r="I150" s="50"/>
      <c r="J150" s="50"/>
      <c r="K150" s="50"/>
      <c r="L150" s="50"/>
      <c r="M150" s="50"/>
      <c r="N150" s="50"/>
      <c r="O150" s="50"/>
    </row>
    <row r="151" spans="1:15" ht="12.75" x14ac:dyDescent="0.2">
      <c r="A151" s="81" t="s">
        <v>65</v>
      </c>
      <c r="B151" s="77">
        <f>IF(ISNUMBER('2014-basis (ex pendler)'!B121),'2014-basis (ex pendler)'!B121*B$10,IF(ISTEXT('2014-basis (ex pendler)'!B121),'2014-basis (ex pendler)'!B121,""))</f>
        <v>98.822422173349281</v>
      </c>
      <c r="C151" s="77" t="str">
        <f>IF(ISNUMBER('2014-basis (ex pendler)'!C121),'2014-basis (ex pendler)'!C121*C$10,IF(ISTEXT('2014-basis (ex pendler)'!C121),'2014-basis (ex pendler)'!C121,""))</f>
        <v/>
      </c>
      <c r="D151" s="78" t="str">
        <f>IF(ISNUMBER('2014-basis (ex pendler)'!D121),'2014-basis (ex pendler)'!D121*D$10-G151,IF(ISTEXT('2014-basis (ex pendler)'!D121),'2014-basis (ex pendler)'!D121,""))</f>
        <v/>
      </c>
      <c r="E151" s="50"/>
      <c r="F151" s="175">
        <v>0</v>
      </c>
      <c r="G151" s="176">
        <f t="shared" si="4"/>
        <v>0</v>
      </c>
      <c r="H151" s="50"/>
      <c r="I151" s="50"/>
      <c r="J151" s="50"/>
      <c r="K151" s="50"/>
      <c r="L151" s="50"/>
      <c r="M151" s="50"/>
      <c r="N151" s="50"/>
      <c r="O151" s="50"/>
    </row>
    <row r="152" spans="1:15" ht="12.75" x14ac:dyDescent="0.2">
      <c r="A152" s="79"/>
      <c r="B152" s="77" t="str">
        <f>IF(ISNUMBER('2014-basis (ex pendler)'!B122),'2014-basis (ex pendler)'!B122*B$10,IF(ISTEXT('2014-basis (ex pendler)'!B122),'2014-basis (ex pendler)'!B122,""))</f>
        <v/>
      </c>
      <c r="C152" s="77" t="str">
        <f>IF(ISNUMBER('2014-basis (ex pendler)'!C122),'2014-basis (ex pendler)'!C122*C$10,IF(ISTEXT('2014-basis (ex pendler)'!C122),'2014-basis (ex pendler)'!C122,""))</f>
        <v/>
      </c>
      <c r="D152" s="78" t="str">
        <f>IF(ISNUMBER('2014-basis (ex pendler)'!D122),'2014-basis (ex pendler)'!D122*D$10-G152,IF(ISTEXT('2014-basis (ex pendler)'!D122),'2014-basis (ex pendler)'!D122,""))</f>
        <v/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</row>
    <row r="153" spans="1:15" ht="12.75" x14ac:dyDescent="0.2">
      <c r="A153" s="80" t="s">
        <v>66</v>
      </c>
      <c r="B153" s="77" t="str">
        <f>IF(ISNUMBER('2014-basis (ex pendler)'!B123),'2014-basis (ex pendler)'!B123*B$10,IF(ISTEXT('2014-basis (ex pendler)'!B123),'2014-basis (ex pendler)'!B123,""))</f>
        <v/>
      </c>
      <c r="C153" s="77" t="str">
        <f>IF(ISNUMBER('2014-basis (ex pendler)'!C123),'2014-basis (ex pendler)'!C123*C$10,IF(ISTEXT('2014-basis (ex pendler)'!C123),'2014-basis (ex pendler)'!C123,""))</f>
        <v/>
      </c>
      <c r="D153" s="78" t="str">
        <f>IF(ISNUMBER('2014-basis (ex pendler)'!D123),'2014-basis (ex pendler)'!D123*D$10-G153,IF(ISTEXT('2014-basis (ex pendler)'!D123),'2014-basis (ex pendler)'!D123,""))</f>
        <v/>
      </c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</row>
    <row r="154" spans="1:15" ht="12.75" x14ac:dyDescent="0.2">
      <c r="A154" s="83" t="s">
        <v>67</v>
      </c>
      <c r="B154" s="84" t="str">
        <f>IF(ISNUMBER('2014-basis (ex pendler)'!B124),'2014-basis (ex pendler)'!B124*B$10,IF(ISTEXT('2014-basis (ex pendler)'!B124),'2014-basis (ex pendler)'!B124,""))</f>
        <v>Gratis</v>
      </c>
      <c r="C154" s="84" t="str">
        <f>IF(ISNUMBER('2014-basis (ex pendler)'!C124),'2014-basis (ex pendler)'!C124*C$10,IF(ISTEXT('2014-basis (ex pendler)'!C124),'2014-basis (ex pendler)'!C124,""))</f>
        <v/>
      </c>
      <c r="D154" s="85" t="str">
        <f>IF(ISNUMBER('2014-basis (ex pendler)'!D124),'2014-basis (ex pendler)'!D124*D$10-G154,IF(ISTEXT('2014-basis (ex pendler)'!D124),'2014-basis (ex pendler)'!D124,""))</f>
        <v/>
      </c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</row>
    <row r="155" spans="1:15" ht="12.75" x14ac:dyDescent="0.2">
      <c r="A155" s="52"/>
      <c r="B155" s="53" t="str">
        <f>IF(ISNUMBER('Prisopregnede 2018-priser'!B159),'Prisopregnede 2018-priser'!B159*$B$10,IF(ISTEXT('Prisopregnede 2018-priser'!B159),'Prisopregnede 2018-priser'!B159,""))</f>
        <v/>
      </c>
      <c r="C155" s="53" t="str">
        <f>IF(ISNUMBER('Prisopregnede 2018-priser'!C159),'Prisopregnede 2018-priser'!C159*$B$10,IF(ISTEXT('Prisopregnede 2018-priser'!C159),'Prisopregnede 2018-priser'!C159,""))</f>
        <v/>
      </c>
      <c r="D155" s="53" t="str">
        <f>IF(ISNUMBER('Prisopregnede 2018-priser'!D159),'Prisopregnede 2018-priser'!D159*$B$10,IF(ISTEXT('Prisopregnede 2018-priser'!D159),'Prisopregnede 2018-priser'!D159,""))</f>
        <v/>
      </c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</row>
    <row r="156" spans="1:15" ht="15" x14ac:dyDescent="0.25">
      <c r="A156" s="104"/>
      <c r="B156" s="105" t="str">
        <f>A1</f>
        <v>2026-priser</v>
      </c>
      <c r="C156" s="198"/>
      <c r="D156" s="198"/>
      <c r="E156" s="105"/>
      <c r="F156" s="106"/>
      <c r="G156" s="50"/>
      <c r="H156" s="50"/>
      <c r="I156" s="121"/>
      <c r="J156" s="122" t="s">
        <v>86</v>
      </c>
      <c r="K156" s="197" t="s">
        <v>117</v>
      </c>
      <c r="L156" s="197"/>
      <c r="M156" s="122"/>
      <c r="N156" s="123"/>
      <c r="O156" s="50"/>
    </row>
    <row r="157" spans="1:15" ht="30" x14ac:dyDescent="0.2">
      <c r="A157" s="113" t="s">
        <v>107</v>
      </c>
      <c r="B157" s="102" t="s">
        <v>108</v>
      </c>
      <c r="C157" s="102" t="s">
        <v>109</v>
      </c>
      <c r="D157" s="102" t="s">
        <v>110</v>
      </c>
      <c r="E157" s="102" t="s">
        <v>111</v>
      </c>
      <c r="F157" s="107" t="s">
        <v>112</v>
      </c>
      <c r="G157" s="50"/>
      <c r="H157" s="50"/>
      <c r="I157" s="125" t="s">
        <v>107</v>
      </c>
      <c r="J157" s="120" t="s">
        <v>108</v>
      </c>
      <c r="K157" s="120" t="s">
        <v>109</v>
      </c>
      <c r="L157" s="120" t="s">
        <v>110</v>
      </c>
      <c r="M157" s="120" t="s">
        <v>111</v>
      </c>
      <c r="N157" s="124" t="s">
        <v>112</v>
      </c>
      <c r="O157" s="50"/>
    </row>
    <row r="158" spans="1:15" ht="12.75" x14ac:dyDescent="0.2">
      <c r="A158" s="108" t="s">
        <v>15</v>
      </c>
      <c r="B158" s="103">
        <f>J158*$E$10</f>
        <v>131.01682857189084</v>
      </c>
      <c r="C158" s="103">
        <f t="shared" ref="C158:F166" si="5">K158*$E$10</f>
        <v>131.01682857189084</v>
      </c>
      <c r="D158" s="103">
        <f t="shared" si="5"/>
        <v>83.263031241949307</v>
      </c>
      <c r="E158" s="103">
        <f t="shared" si="5"/>
        <v>83.263031241949307</v>
      </c>
      <c r="F158" s="109">
        <f t="shared" si="5"/>
        <v>83.263031241949307</v>
      </c>
      <c r="G158" s="50"/>
      <c r="H158" s="50"/>
      <c r="I158" s="88" t="s">
        <v>15</v>
      </c>
      <c r="J158" s="87">
        <v>107</v>
      </c>
      <c r="K158" s="87">
        <v>107</v>
      </c>
      <c r="L158" s="87">
        <v>68</v>
      </c>
      <c r="M158" s="87">
        <v>68</v>
      </c>
      <c r="N158" s="60">
        <v>68</v>
      </c>
      <c r="O158" s="50"/>
    </row>
    <row r="159" spans="1:15" ht="12.75" x14ac:dyDescent="0.2">
      <c r="A159" s="108" t="s">
        <v>16</v>
      </c>
      <c r="B159" s="103">
        <f t="shared" ref="B159:B166" si="6">J159*$E$10</f>
        <v>66.120642456842106</v>
      </c>
      <c r="C159" s="103">
        <f t="shared" si="5"/>
        <v>66.120642456842106</v>
      </c>
      <c r="D159" s="103">
        <f t="shared" si="5"/>
        <v>41.631515620974653</v>
      </c>
      <c r="E159" s="103">
        <f t="shared" si="5"/>
        <v>41.631515620974653</v>
      </c>
      <c r="F159" s="109">
        <f t="shared" si="5"/>
        <v>41.631515620974653</v>
      </c>
      <c r="G159" s="50"/>
      <c r="H159" s="50"/>
      <c r="I159" s="88" t="s">
        <v>16</v>
      </c>
      <c r="J159" s="87">
        <v>54</v>
      </c>
      <c r="K159" s="87">
        <v>54</v>
      </c>
      <c r="L159" s="87">
        <v>34</v>
      </c>
      <c r="M159" s="87">
        <v>34</v>
      </c>
      <c r="N159" s="60">
        <v>34</v>
      </c>
      <c r="O159" s="50"/>
    </row>
    <row r="160" spans="1:15" ht="12.75" x14ac:dyDescent="0.2">
      <c r="A160" s="108" t="s">
        <v>24</v>
      </c>
      <c r="B160" s="103">
        <f t="shared" si="6"/>
        <v>1326.0862181622222</v>
      </c>
      <c r="C160" s="103">
        <f t="shared" si="5"/>
        <v>662.43088091021434</v>
      </c>
      <c r="D160" s="103">
        <f t="shared" si="5"/>
        <v>361.2146208290448</v>
      </c>
      <c r="E160" s="103">
        <f t="shared" si="5"/>
        <v>361.2146208290448</v>
      </c>
      <c r="F160" s="109">
        <f t="shared" si="5"/>
        <v>361.2146208290448</v>
      </c>
      <c r="G160" s="50"/>
      <c r="H160" s="50"/>
      <c r="I160" s="88" t="s">
        <v>24</v>
      </c>
      <c r="J160" s="87">
        <v>1083</v>
      </c>
      <c r="K160" s="87">
        <v>541</v>
      </c>
      <c r="L160" s="87">
        <v>295</v>
      </c>
      <c r="M160" s="87">
        <v>295</v>
      </c>
      <c r="N160" s="60">
        <v>295</v>
      </c>
      <c r="O160" s="50"/>
    </row>
    <row r="161" spans="1:15" ht="12.75" x14ac:dyDescent="0.2">
      <c r="A161" s="108" t="s">
        <v>25</v>
      </c>
      <c r="B161" s="103">
        <f t="shared" si="6"/>
        <v>1326.0862181622222</v>
      </c>
      <c r="C161" s="103">
        <f>K161*$E$10</f>
        <v>662.43088091021434</v>
      </c>
      <c r="D161" s="103">
        <f t="shared" si="5"/>
        <v>361.2146208290448</v>
      </c>
      <c r="E161" s="103">
        <f t="shared" si="5"/>
        <v>361.2146208290448</v>
      </c>
      <c r="F161" s="109">
        <f t="shared" si="5"/>
        <v>361.2146208290448</v>
      </c>
      <c r="G161" s="50"/>
      <c r="H161" s="50"/>
      <c r="I161" s="88" t="s">
        <v>25</v>
      </c>
      <c r="J161" s="87">
        <v>1083</v>
      </c>
      <c r="K161" s="87">
        <v>541</v>
      </c>
      <c r="L161" s="87">
        <v>295</v>
      </c>
      <c r="M161" s="87">
        <v>295</v>
      </c>
      <c r="N161" s="60">
        <v>295</v>
      </c>
      <c r="O161" s="50"/>
    </row>
    <row r="162" spans="1:15" ht="12.75" x14ac:dyDescent="0.2">
      <c r="A162" s="108" t="s">
        <v>113</v>
      </c>
      <c r="B162" s="103">
        <f t="shared" si="6"/>
        <v>1627.3024782433918</v>
      </c>
      <c r="C162" s="103">
        <f t="shared" si="5"/>
        <v>1037.1145214989863</v>
      </c>
      <c r="D162" s="103">
        <f t="shared" si="5"/>
        <v>565.69882990853796</v>
      </c>
      <c r="E162" s="103">
        <f t="shared" si="5"/>
        <v>565.69882990853796</v>
      </c>
      <c r="F162" s="109">
        <f t="shared" si="5"/>
        <v>565.69882990853796</v>
      </c>
      <c r="G162" s="50"/>
      <c r="H162" s="50"/>
      <c r="I162" s="88" t="s">
        <v>113</v>
      </c>
      <c r="J162" s="87">
        <v>1329</v>
      </c>
      <c r="K162" s="87">
        <v>847</v>
      </c>
      <c r="L162" s="87">
        <v>462</v>
      </c>
      <c r="M162" s="87">
        <v>462</v>
      </c>
      <c r="N162" s="60">
        <v>462</v>
      </c>
      <c r="O162" s="50"/>
    </row>
    <row r="163" spans="1:15" ht="12.75" x14ac:dyDescent="0.2">
      <c r="A163" s="108" t="s">
        <v>114</v>
      </c>
      <c r="B163" s="103">
        <f t="shared" si="6"/>
        <v>1627.3024782433918</v>
      </c>
      <c r="C163" s="103">
        <f t="shared" si="5"/>
        <v>1037.1145214989863</v>
      </c>
      <c r="D163" s="103">
        <f t="shared" si="5"/>
        <v>565.69882990853796</v>
      </c>
      <c r="E163" s="103">
        <f t="shared" si="5"/>
        <v>565.69882990853796</v>
      </c>
      <c r="F163" s="109">
        <f t="shared" si="5"/>
        <v>565.69882990853796</v>
      </c>
      <c r="G163" s="50"/>
      <c r="H163" s="50"/>
      <c r="I163" s="88" t="s">
        <v>114</v>
      </c>
      <c r="J163" s="87">
        <v>1329</v>
      </c>
      <c r="K163" s="87">
        <v>847</v>
      </c>
      <c r="L163" s="87">
        <v>462</v>
      </c>
      <c r="M163" s="87">
        <v>462</v>
      </c>
      <c r="N163" s="60">
        <v>462</v>
      </c>
      <c r="O163" s="50"/>
    </row>
    <row r="164" spans="1:15" ht="12.75" x14ac:dyDescent="0.2">
      <c r="A164" s="108" t="s">
        <v>41</v>
      </c>
      <c r="B164" s="103">
        <f t="shared" si="6"/>
        <v>1604.0378077493176</v>
      </c>
      <c r="C164" s="103">
        <f t="shared" si="5"/>
        <v>1000.3808312451852</v>
      </c>
      <c r="D164" s="103">
        <f t="shared" si="5"/>
        <v>553.45426649060425</v>
      </c>
      <c r="E164" s="103">
        <f t="shared" si="5"/>
        <v>553.45426649060425</v>
      </c>
      <c r="F164" s="109">
        <f t="shared" si="5"/>
        <v>553.45426649060425</v>
      </c>
      <c r="G164" s="50"/>
      <c r="H164" s="50"/>
      <c r="I164" s="88" t="s">
        <v>41</v>
      </c>
      <c r="J164" s="87">
        <v>1310</v>
      </c>
      <c r="K164" s="87">
        <v>817</v>
      </c>
      <c r="L164" s="87">
        <v>452</v>
      </c>
      <c r="M164" s="87">
        <v>452</v>
      </c>
      <c r="N164" s="60">
        <v>452</v>
      </c>
      <c r="O164" s="50"/>
    </row>
    <row r="165" spans="1:15" ht="12.75" x14ac:dyDescent="0.2">
      <c r="A165" s="108" t="s">
        <v>42</v>
      </c>
      <c r="B165" s="103">
        <f t="shared" si="6"/>
        <v>1604.0378077493176</v>
      </c>
      <c r="C165" s="103">
        <f t="shared" si="5"/>
        <v>1000.3808312451852</v>
      </c>
      <c r="D165" s="103">
        <f t="shared" si="5"/>
        <v>553.45426649060425</v>
      </c>
      <c r="E165" s="103">
        <f t="shared" si="5"/>
        <v>553.45426649060425</v>
      </c>
      <c r="F165" s="109">
        <f t="shared" si="5"/>
        <v>553.45426649060425</v>
      </c>
      <c r="G165" s="50"/>
      <c r="H165" s="50"/>
      <c r="I165" s="88" t="s">
        <v>42</v>
      </c>
      <c r="J165" s="87">
        <v>1310</v>
      </c>
      <c r="K165" s="87">
        <v>817</v>
      </c>
      <c r="L165" s="87">
        <v>452</v>
      </c>
      <c r="M165" s="87">
        <v>452</v>
      </c>
      <c r="N165" s="60">
        <v>452</v>
      </c>
      <c r="O165" s="50"/>
    </row>
    <row r="166" spans="1:15" ht="12.75" x14ac:dyDescent="0.2">
      <c r="A166" s="108" t="s">
        <v>48</v>
      </c>
      <c r="B166" s="103">
        <f t="shared" si="6"/>
        <v>252.23800640943469</v>
      </c>
      <c r="C166" s="103">
        <f t="shared" si="5"/>
        <v>252.23800640943469</v>
      </c>
      <c r="D166" s="103">
        <f t="shared" si="5"/>
        <v>155.50595540775828</v>
      </c>
      <c r="E166" s="103">
        <f t="shared" si="5"/>
        <v>155.50595540775828</v>
      </c>
      <c r="F166" s="109">
        <f>N166*$E$10</f>
        <v>155.50595540775828</v>
      </c>
      <c r="G166" s="50"/>
      <c r="H166" s="50"/>
      <c r="I166" s="89" t="s">
        <v>48</v>
      </c>
      <c r="J166" s="90">
        <v>206</v>
      </c>
      <c r="K166" s="90">
        <v>206</v>
      </c>
      <c r="L166" s="90">
        <v>127</v>
      </c>
      <c r="M166" s="90">
        <v>127</v>
      </c>
      <c r="N166" s="63">
        <v>127</v>
      </c>
      <c r="O166" s="50"/>
    </row>
    <row r="167" spans="1:15" ht="12.75" x14ac:dyDescent="0.2">
      <c r="A167" s="110" t="s">
        <v>115</v>
      </c>
      <c r="B167" s="111">
        <v>0.1</v>
      </c>
      <c r="C167" s="111" t="str">
        <f>IF(ISNUMBER('2014-basis'!C160),'2014-basis'!C160*'Forudsætninger 2018 opregning'!$B$10,IF(ISTEXT('2014-basis'!C160),'2014-basis'!C160,""))</f>
        <v/>
      </c>
      <c r="D167" s="111" t="str">
        <f>IF(ISNUMBER('2014-basis'!D160),'2014-basis'!D160*'Forudsætninger 2018 opregning'!$B$12,IF(ISTEXT('2014-basis'!D160),'2014-basis'!D160,""))</f>
        <v/>
      </c>
      <c r="E167" s="111" t="str">
        <f>IF(ISNUMBER('2014-basis'!E160),'2014-basis'!E160*'Forudsætninger 2018 opregning'!$B$12,IF(ISTEXT('2014-basis'!E160),'2014-basis'!E160,""))</f>
        <v/>
      </c>
      <c r="F167" s="112" t="str">
        <f>IF(ISNUMBER('2014-basis'!F160),'2014-basis'!F160*'Forudsætninger 2018 opregning'!$B$12,IF(ISTEXT('2014-basis'!F160),'2014-basis'!F160,""))</f>
        <v/>
      </c>
      <c r="G167" s="50"/>
      <c r="H167" s="50"/>
      <c r="I167" s="52"/>
      <c r="J167" s="53"/>
      <c r="K167" s="53"/>
      <c r="L167" s="53"/>
      <c r="M167" s="53"/>
      <c r="N167" s="53"/>
      <c r="O167" s="50"/>
    </row>
    <row r="168" spans="1:15" ht="12.75" x14ac:dyDescent="0.2">
      <c r="A168" s="54"/>
      <c r="B168" s="55" t="str">
        <f>IF(ISNUMBER('Prisopregnede 2018-priser'!#REF!),'Prisopregnede 2018-priser'!#REF!*$B$10,IF(ISTEXT('Prisopregnede 2018-priser'!#REF!),'Prisopregnede 2018-priser'!#REF!,""))</f>
        <v/>
      </c>
      <c r="C168" s="55" t="str">
        <f>IF(ISNUMBER('Prisopregnede 2018-priser'!#REF!),'Prisopregnede 2018-priser'!#REF!*$B$10,IF(ISTEXT('Prisopregnede 2018-priser'!#REF!),'Prisopregnede 2018-priser'!#REF!,""))</f>
        <v/>
      </c>
      <c r="D168" s="55" t="str">
        <f>IF(ISNUMBER('Prisopregnede 2018-priser'!#REF!),'Prisopregnede 2018-priser'!#REF!*$B$10,IF(ISTEXT('Prisopregnede 2018-priser'!#REF!),'Prisopregnede 2018-priser'!#REF!,""))</f>
        <v/>
      </c>
      <c r="E168" s="54"/>
      <c r="F168" s="54"/>
      <c r="G168" s="50"/>
      <c r="H168" s="50"/>
      <c r="I168" s="50"/>
      <c r="J168" s="50"/>
      <c r="K168" s="50"/>
      <c r="L168" s="50"/>
      <c r="M168" s="50"/>
      <c r="N168" s="50"/>
      <c r="O168" s="50"/>
    </row>
    <row r="169" spans="1:15" ht="12.75" x14ac:dyDescent="0.2">
      <c r="A169" s="50"/>
      <c r="B169" s="49" t="str">
        <f>IF(ISNUMBER('Prisopregnede 2018-priser'!B173),'Prisopregnede 2018-priser'!B173*$B$10,IF(ISTEXT('Prisopregnede 2018-priser'!B173),'Prisopregnede 2018-priser'!B173,""))</f>
        <v/>
      </c>
      <c r="C169" s="49" t="str">
        <f>IF(ISNUMBER('Prisopregnede 2018-priser'!C173),'Prisopregnede 2018-priser'!C173*$B$10,IF(ISTEXT('Prisopregnede 2018-priser'!C173),'Prisopregnede 2018-priser'!C173,""))</f>
        <v/>
      </c>
      <c r="D169" s="49" t="str">
        <f>IF(ISNUMBER('Prisopregnede 2018-priser'!D173),'Prisopregnede 2018-priser'!D173*$B$10,IF(ISTEXT('Prisopregnede 2018-priser'!D173),'Prisopregnede 2018-priser'!D173,""))</f>
        <v/>
      </c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</row>
    <row r="170" spans="1:15" ht="15.75" x14ac:dyDescent="0.25">
      <c r="A170" s="67" t="s">
        <v>75</v>
      </c>
      <c r="B170" s="69" t="str">
        <f>A1</f>
        <v>2026-priser</v>
      </c>
      <c r="C170" s="49" t="str">
        <f>IF(ISNUMBER('Prisopregnede 2018-priser'!C174),'Prisopregnede 2018-priser'!C174*$B$10,IF(ISTEXT('Prisopregnede 2018-priser'!C174),'Prisopregnede 2018-priser'!C174,""))</f>
        <v/>
      </c>
      <c r="D170" s="49" t="s">
        <v>99</v>
      </c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</row>
    <row r="171" spans="1:15" ht="45" x14ac:dyDescent="0.25">
      <c r="A171" s="114" t="s">
        <v>0</v>
      </c>
      <c r="B171" s="75" t="s">
        <v>74</v>
      </c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</row>
    <row r="172" spans="1:15" ht="15" x14ac:dyDescent="0.2">
      <c r="A172" s="115" t="s">
        <v>68</v>
      </c>
      <c r="B172" s="116" t="s">
        <v>99</v>
      </c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</row>
    <row r="173" spans="1:15" ht="12.75" x14ac:dyDescent="0.2">
      <c r="A173" s="79"/>
      <c r="B173" s="95" t="str">
        <f>IF(ISNUMBER('Prisopregnede 2018-priser'!B177),'Prisopregnede 2018-priser'!B177*$B$10,IF(ISTEXT('Prisopregnede 2018-priser'!B177),'Prisopregnede 2018-priser'!B177,""))</f>
        <v/>
      </c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</row>
    <row r="174" spans="1:15" ht="12.75" x14ac:dyDescent="0.2">
      <c r="A174" s="80" t="s">
        <v>69</v>
      </c>
      <c r="B174" s="95" t="str">
        <f>IF(ISNUMBER('Prisopregnede 2018-priser'!B178),'Prisopregnede 2018-priser'!B178*$B$10,IF(ISTEXT('Prisopregnede 2018-priser'!B178),'Prisopregnede 2018-priser'!B178,""))</f>
        <v/>
      </c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</row>
    <row r="175" spans="1:15" ht="12.75" x14ac:dyDescent="0.2">
      <c r="A175" s="81" t="s">
        <v>69</v>
      </c>
      <c r="B175" s="78">
        <f>IF(ISNUMBER('2014-basis (ex pendler)'!D132),'2014-basis (ex pendler)'!D132*B$10,IF(ISTEXT('2014-basis (ex pendler)'!D132),'2014-basis (ex pendler)'!D132,""))</f>
        <v>301.45957458482252</v>
      </c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</row>
    <row r="176" spans="1:15" ht="12.75" x14ac:dyDescent="0.2">
      <c r="A176" s="117"/>
      <c r="B176" s="118" t="str">
        <f>IF(ISNUMBER('Prisopregnede 2018-priser'!B180),'Prisopregnede 2018-priser'!B180*$B$10,IF(ISTEXT('Prisopregnede 2018-priser'!B180),'Prisopregnede 2018-priser'!B180,""))</f>
        <v/>
      </c>
      <c r="C176" s="49" t="str">
        <f>IF(ISNUMBER('Prisopregnede 2018-priser'!C180),'Prisopregnede 2018-priser'!C180*$B$10,IF(ISTEXT('Prisopregnede 2018-priser'!C180),'Prisopregnede 2018-priser'!C180,""))</f>
        <v/>
      </c>
      <c r="D176" s="49" t="str">
        <f>IF(ISNUMBER('Prisopregnede 2018-priser'!D180),'Prisopregnede 2018-priser'!D180*$B$10,IF(ISTEXT('Prisopregnede 2018-priser'!D180),'Prisopregnede 2018-priser'!D180,""))</f>
        <v/>
      </c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</row>
    <row r="177" spans="1:15" ht="12.75" x14ac:dyDescent="0.2">
      <c r="A177" s="117"/>
      <c r="B177" s="118" t="str">
        <f>IF(ISNUMBER('Prisopregnede 2018-priser'!B181),'Prisopregnede 2018-priser'!B181*$B$10,IF(ISTEXT('Prisopregnede 2018-priser'!B181),'Prisopregnede 2018-priser'!B181,""))</f>
        <v/>
      </c>
      <c r="C177" s="49" t="str">
        <f>IF(ISNUMBER('Prisopregnede 2018-priser'!C181),'Prisopregnede 2018-priser'!C181*$B$10,IF(ISTEXT('Prisopregnede 2018-priser'!C181),'Prisopregnede 2018-priser'!C181,""))</f>
        <v/>
      </c>
      <c r="D177" s="49" t="str">
        <f>IF(ISNUMBER('Prisopregnede 2018-priser'!D181),'Prisopregnede 2018-priser'!D181*$B$10,IF(ISTEXT('Prisopregnede 2018-priser'!D181),'Prisopregnede 2018-priser'!D181,""))</f>
        <v/>
      </c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</row>
    <row r="178" spans="1:15" ht="15.75" x14ac:dyDescent="0.25">
      <c r="A178" s="67" t="s">
        <v>116</v>
      </c>
      <c r="B178" s="69" t="str">
        <f>A1</f>
        <v>2026-priser</v>
      </c>
      <c r="C178" s="49" t="str">
        <f>IF(ISNUMBER('Prisopregnede 2018-priser'!C182),'Prisopregnede 2018-priser'!C182*$B$10,IF(ISTEXT('Prisopregnede 2018-priser'!C182),'Prisopregnede 2018-priser'!C182,""))</f>
        <v/>
      </c>
      <c r="D178" s="49" t="str">
        <f>IF(ISNUMBER('Prisopregnede 2018-priser'!D182),'Prisopregnede 2018-priser'!D182*$B$10,IF(ISTEXT('Prisopregnede 2018-priser'!D182),'Prisopregnede 2018-priser'!D182,""))</f>
        <v/>
      </c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</row>
    <row r="179" spans="1:15" ht="15" x14ac:dyDescent="0.2">
      <c r="A179" s="117"/>
      <c r="B179" s="116" t="str">
        <f>IF(ISNUMBER('Prisopregnede 2018-priser'!#REF!),'Prisopregnede 2018-priser'!#REF!*$B$10,IF(ISTEXT('Prisopregnede 2018-priser'!#REF!),'Prisopregnede 2018-priser'!#REF!,""))</f>
        <v/>
      </c>
      <c r="C179" s="49" t="str">
        <f>IF(ISNUMBER('Prisopregnede 2018-priser'!C183),'Prisopregnede 2018-priser'!C183*$B$10,IF(ISTEXT('Prisopregnede 2018-priser'!C183),'Prisopregnede 2018-priser'!C183,""))</f>
        <v/>
      </c>
      <c r="D179" s="49" t="str">
        <f>IF(ISNUMBER('Prisopregnede 2018-priser'!D183),'Prisopregnede 2018-priser'!D183*$B$10,IF(ISTEXT('Prisopregnede 2018-priser'!D183),'Prisopregnede 2018-priser'!D183,""))</f>
        <v/>
      </c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</row>
    <row r="180" spans="1:15" ht="12.75" x14ac:dyDescent="0.2">
      <c r="A180" s="117" t="s">
        <v>89</v>
      </c>
      <c r="B180" s="78">
        <f>IF(ISNUMBER('2014-basis (ex pendler)'!B140),'2014-basis (ex pendler)'!B140*B$10,IF(ISTEXT('2014-basis (ex pendler)'!B140),'2014-basis (ex pendler)'!B140,""))</f>
        <v>395.56774129447319</v>
      </c>
      <c r="C180" s="49" t="str">
        <f>IF(ISNUMBER('Prisopregnede 2018-priser'!C184),'Prisopregnede 2018-priser'!C184*$B$10,IF(ISTEXT('Prisopregnede 2018-priser'!C184),'Prisopregnede 2018-priser'!C184,""))</f>
        <v/>
      </c>
      <c r="D180" s="49" t="str">
        <f>IF(ISNUMBER('Prisopregnede 2018-priser'!D184),'Prisopregnede 2018-priser'!D184*$B$10,IF(ISTEXT('Prisopregnede 2018-priser'!D184),'Prisopregnede 2018-priser'!D184,""))</f>
        <v/>
      </c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</row>
    <row r="181" spans="1:15" ht="12.75" x14ac:dyDescent="0.2">
      <c r="A181" s="117" t="s">
        <v>90</v>
      </c>
      <c r="B181" s="78">
        <f>IF(ISNUMBER('2014-basis (ex pendler)'!B141),'2014-basis (ex pendler)'!B141*B$10,IF(ISTEXT('2014-basis (ex pendler)'!B141),'2014-basis (ex pendler)'!B141,""))</f>
        <v>197.05082288076335</v>
      </c>
      <c r="C181" s="49" t="str">
        <f>IF(ISNUMBER('Prisopregnede 2018-priser'!C185),'Prisopregnede 2018-priser'!C185*$B$10,IF(ISTEXT('Prisopregnede 2018-priser'!C185),'Prisopregnede 2018-priser'!C185,""))</f>
        <v/>
      </c>
      <c r="D181" s="49" t="str">
        <f>IF(ISNUMBER('Prisopregnede 2018-priser'!D185),'Prisopregnede 2018-priser'!D185*$B$10,IF(ISTEXT('Prisopregnede 2018-priser'!D185),'Prisopregnede 2018-priser'!D185,""))</f>
        <v/>
      </c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</row>
    <row r="182" spans="1:15" ht="12.75" x14ac:dyDescent="0.2">
      <c r="A182" s="117" t="s">
        <v>17</v>
      </c>
      <c r="B182" s="78">
        <f>IF(ISNUMBER('2014-basis (ex pendler)'!B142),'2014-basis (ex pendler)'!B142*B$10,IF(ISTEXT('2014-basis (ex pendler)'!B142),'2014-basis (ex pendler)'!B142,""))</f>
        <v>126.46337847122815</v>
      </c>
      <c r="C182" s="49" t="str">
        <f>IF(ISNUMBER('Prisopregnede 2018-priser'!C186),'Prisopregnede 2018-priser'!C186*$B$10,IF(ISTEXT('Prisopregnede 2018-priser'!C186),'Prisopregnede 2018-priser'!C186,""))</f>
        <v/>
      </c>
      <c r="D182" s="49" t="str">
        <f>IF(ISNUMBER('Prisopregnede 2018-priser'!D186),'Prisopregnede 2018-priser'!D186*$B$10,IF(ISTEXT('Prisopregnede 2018-priser'!D186),'Prisopregnede 2018-priser'!D186,""))</f>
        <v/>
      </c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</row>
    <row r="183" spans="1:15" ht="12.75" x14ac:dyDescent="0.2">
      <c r="A183" s="119" t="s">
        <v>93</v>
      </c>
      <c r="B183" s="85">
        <f>IF(ISNUMBER('2014-basis (ex pendler)'!B143),'2014-basis (ex pendler)'!B143*B$10,IF(ISTEXT('2014-basis (ex pendler)'!B143),'2014-basis (ex pendler)'!B143,""))</f>
        <v>568.74395674647883</v>
      </c>
      <c r="C183" s="49" t="str">
        <f>IF(ISNUMBER('Prisopregnede 2018-priser'!C187),'Prisopregnede 2018-priser'!C187*$B$10,IF(ISTEXT('Prisopregnede 2018-priser'!C187),'Prisopregnede 2018-priser'!C187,""))</f>
        <v/>
      </c>
      <c r="D183" s="49" t="str">
        <f>IF(ISNUMBER('Prisopregnede 2018-priser'!D187),'Prisopregnede 2018-priser'!D187*$B$10,IF(ISTEXT('Prisopregnede 2018-priser'!D187),'Prisopregnede 2018-priser'!D187,""))</f>
        <v/>
      </c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</row>
    <row r="184" spans="1:15" ht="12.75" x14ac:dyDescent="0.2">
      <c r="A184" s="50"/>
      <c r="B184" s="53"/>
      <c r="C184" s="49"/>
      <c r="D184" s="49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</row>
    <row r="185" spans="1:15" ht="12.75" x14ac:dyDescent="0.2">
      <c r="A185" s="50"/>
      <c r="B185" s="49"/>
      <c r="C185" s="49"/>
      <c r="D185" s="49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</row>
    <row r="186" spans="1:15" ht="12.75" x14ac:dyDescent="0.2">
      <c r="A186" s="50"/>
      <c r="B186" s="49"/>
      <c r="C186" s="49"/>
      <c r="D186" s="49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</row>
    <row r="187" spans="1:15" ht="12.75" x14ac:dyDescent="0.2">
      <c r="A187" s="50"/>
      <c r="B187" s="49"/>
      <c r="C187" s="49"/>
      <c r="D187" s="49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</row>
    <row r="188" spans="1:15" ht="12.75" x14ac:dyDescent="0.2">
      <c r="A188" s="50"/>
      <c r="B188" s="49"/>
      <c r="C188" s="49"/>
      <c r="D188" s="49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</row>
    <row r="189" spans="1:15" ht="12.75" x14ac:dyDescent="0.2">
      <c r="A189" s="50"/>
      <c r="B189" s="49"/>
      <c r="C189" s="49"/>
      <c r="D189" s="49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</row>
    <row r="190" spans="1:15" ht="12.75" x14ac:dyDescent="0.2">
      <c r="A190" s="50"/>
      <c r="B190" s="49"/>
      <c r="C190" s="49"/>
      <c r="D190" s="49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</row>
    <row r="191" spans="1:15" ht="12.75" x14ac:dyDescent="0.2">
      <c r="A191" s="50"/>
      <c r="B191" s="49"/>
      <c r="C191" s="49"/>
      <c r="D191" s="49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</row>
    <row r="192" spans="1:15" ht="12.75" x14ac:dyDescent="0.2">
      <c r="A192" s="50"/>
      <c r="B192" s="49"/>
      <c r="C192" s="49"/>
      <c r="D192" s="49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</row>
    <row r="193" spans="1:15" ht="12.75" x14ac:dyDescent="0.2">
      <c r="A193" s="50"/>
      <c r="B193" s="49"/>
      <c r="C193" s="49"/>
      <c r="D193" s="49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</row>
    <row r="194" spans="1:15" ht="12.75" x14ac:dyDescent="0.2">
      <c r="A194" s="50"/>
      <c r="B194" s="49"/>
      <c r="C194" s="49"/>
      <c r="D194" s="49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</row>
    <row r="195" spans="1:15" ht="12.75" x14ac:dyDescent="0.2">
      <c r="A195" s="50"/>
      <c r="B195" s="49"/>
      <c r="C195" s="49"/>
      <c r="D195" s="49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</row>
    <row r="196" spans="1:15" ht="12.75" x14ac:dyDescent="0.2">
      <c r="A196" s="50"/>
      <c r="B196" s="49"/>
      <c r="C196" s="49"/>
      <c r="D196" s="49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</row>
    <row r="197" spans="1:15" ht="12.75" x14ac:dyDescent="0.2">
      <c r="A197" s="50"/>
      <c r="B197" s="49"/>
      <c r="C197" s="49"/>
      <c r="D197" s="49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</row>
    <row r="198" spans="1:15" ht="12.75" x14ac:dyDescent="0.2">
      <c r="A198" s="50"/>
      <c r="B198" s="49"/>
      <c r="C198" s="49"/>
      <c r="D198" s="49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</row>
    <row r="199" spans="1:15" ht="12.75" x14ac:dyDescent="0.2">
      <c r="A199" s="50"/>
      <c r="B199" s="49"/>
      <c r="C199" s="49"/>
      <c r="D199" s="49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</row>
  </sheetData>
  <mergeCells count="6">
    <mergeCell ref="F13:F14"/>
    <mergeCell ref="C76:D76"/>
    <mergeCell ref="K76:L76"/>
    <mergeCell ref="F93:F94"/>
    <mergeCell ref="C156:D156"/>
    <mergeCell ref="K156:L1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E145"/>
  <sheetViews>
    <sheetView zoomScaleNormal="100" workbookViewId="0">
      <selection activeCell="B7" sqref="B7"/>
    </sheetView>
  </sheetViews>
  <sheetFormatPr defaultColWidth="9.140625" defaultRowHeight="12.75" x14ac:dyDescent="0.2"/>
  <cols>
    <col min="1" max="1" width="82.28515625" style="3" bestFit="1" customWidth="1"/>
    <col min="2" max="4" width="19.7109375" style="21" customWidth="1"/>
    <col min="5" max="5" width="4.7109375" style="3" customWidth="1"/>
    <col min="6" max="16384" width="9.140625" style="3"/>
  </cols>
  <sheetData>
    <row r="1" spans="1:4" ht="15.75" x14ac:dyDescent="0.25">
      <c r="A1" s="17" t="s">
        <v>76</v>
      </c>
      <c r="B1" s="18" t="s">
        <v>92</v>
      </c>
      <c r="C1" s="18" t="s">
        <v>92</v>
      </c>
      <c r="D1" s="18" t="s">
        <v>92</v>
      </c>
    </row>
    <row r="3" spans="1:4" ht="45" x14ac:dyDescent="0.2">
      <c r="A3" s="8" t="s">
        <v>0</v>
      </c>
      <c r="B3" s="19" t="s">
        <v>1</v>
      </c>
      <c r="C3" s="19" t="s">
        <v>2</v>
      </c>
      <c r="D3" s="19" t="s">
        <v>3</v>
      </c>
    </row>
    <row r="4" spans="1:4" ht="15.75" x14ac:dyDescent="0.25">
      <c r="A4" s="17" t="s">
        <v>4</v>
      </c>
      <c r="B4" s="13"/>
      <c r="C4" s="13"/>
      <c r="D4" s="13"/>
    </row>
    <row r="5" spans="1:4" x14ac:dyDescent="0.2">
      <c r="A5" s="5"/>
      <c r="B5" s="13"/>
      <c r="C5" s="13"/>
      <c r="D5" s="13"/>
    </row>
    <row r="6" spans="1:4" x14ac:dyDescent="0.2">
      <c r="A6" s="4" t="s">
        <v>5</v>
      </c>
      <c r="B6" s="13"/>
      <c r="C6" s="13"/>
      <c r="D6" s="13"/>
    </row>
    <row r="7" spans="1:4" x14ac:dyDescent="0.2">
      <c r="A7" s="6" t="s">
        <v>6</v>
      </c>
      <c r="B7" s="12">
        <v>191.98</v>
      </c>
      <c r="C7" s="13"/>
      <c r="D7" s="12">
        <v>124.29</v>
      </c>
    </row>
    <row r="8" spans="1:4" x14ac:dyDescent="0.2">
      <c r="A8" s="6" t="s">
        <v>7</v>
      </c>
      <c r="B8" s="12">
        <v>95.99</v>
      </c>
      <c r="C8" s="13"/>
      <c r="D8" s="12">
        <v>86.39</v>
      </c>
    </row>
    <row r="9" spans="1:4" x14ac:dyDescent="0.2">
      <c r="A9" s="6" t="s">
        <v>8</v>
      </c>
      <c r="B9" s="12" t="s">
        <v>9</v>
      </c>
      <c r="C9" s="13"/>
      <c r="D9" s="13"/>
    </row>
    <row r="10" spans="1:4" x14ac:dyDescent="0.2">
      <c r="A10" s="6" t="s">
        <v>10</v>
      </c>
      <c r="B10" s="12">
        <v>95.99</v>
      </c>
      <c r="C10" s="13"/>
      <c r="D10" s="12">
        <v>86.39</v>
      </c>
    </row>
    <row r="11" spans="1:4" x14ac:dyDescent="0.2">
      <c r="A11" s="6" t="s">
        <v>11</v>
      </c>
      <c r="B11" s="12">
        <v>95.99</v>
      </c>
      <c r="C11" s="13"/>
      <c r="D11" s="12">
        <v>86.39</v>
      </c>
    </row>
    <row r="12" spans="1:4" x14ac:dyDescent="0.2">
      <c r="A12" s="7" t="s">
        <v>12</v>
      </c>
      <c r="B12" s="12">
        <v>143</v>
      </c>
      <c r="C12" s="13"/>
      <c r="D12" s="13"/>
    </row>
    <row r="13" spans="1:4" x14ac:dyDescent="0.2">
      <c r="A13" s="6" t="s">
        <v>13</v>
      </c>
      <c r="B13" s="20">
        <v>77</v>
      </c>
      <c r="C13" s="13"/>
      <c r="D13" s="13"/>
    </row>
    <row r="14" spans="1:4" x14ac:dyDescent="0.2">
      <c r="A14" s="5"/>
      <c r="B14" s="13"/>
      <c r="C14" s="13"/>
      <c r="D14" s="13"/>
    </row>
    <row r="15" spans="1:4" x14ac:dyDescent="0.2">
      <c r="A15" s="4" t="s">
        <v>17</v>
      </c>
      <c r="B15" s="13"/>
      <c r="C15" s="13"/>
      <c r="D15" s="13"/>
    </row>
    <row r="16" spans="1:4" x14ac:dyDescent="0.2">
      <c r="A16" s="6" t="s">
        <v>18</v>
      </c>
      <c r="B16" s="12">
        <v>1122.77</v>
      </c>
      <c r="C16" s="13"/>
      <c r="D16" s="12">
        <v>652.37</v>
      </c>
    </row>
    <row r="17" spans="1:5" x14ac:dyDescent="0.2">
      <c r="A17" s="6" t="s">
        <v>19</v>
      </c>
      <c r="B17" s="12">
        <v>1347.33</v>
      </c>
      <c r="C17" s="13"/>
      <c r="D17" s="12">
        <v>812.68</v>
      </c>
    </row>
    <row r="18" spans="1:5" x14ac:dyDescent="0.2">
      <c r="A18" s="6" t="s">
        <v>20</v>
      </c>
      <c r="B18" s="12">
        <v>361.85</v>
      </c>
      <c r="C18" s="12">
        <v>561.39</v>
      </c>
      <c r="D18" s="12">
        <v>350.76</v>
      </c>
    </row>
    <row r="19" spans="1:5" x14ac:dyDescent="0.2">
      <c r="A19" s="6" t="s">
        <v>21</v>
      </c>
      <c r="B19" s="12">
        <v>461.91</v>
      </c>
      <c r="C19" s="12">
        <v>673.66</v>
      </c>
      <c r="D19" s="12">
        <v>442.35</v>
      </c>
    </row>
    <row r="20" spans="1:5" x14ac:dyDescent="0.2">
      <c r="A20" s="6" t="s">
        <v>22</v>
      </c>
      <c r="B20" s="12">
        <v>416.53</v>
      </c>
      <c r="C20" s="12">
        <v>716.71</v>
      </c>
      <c r="D20" s="12">
        <v>412.63</v>
      </c>
    </row>
    <row r="21" spans="1:5" x14ac:dyDescent="0.2">
      <c r="A21" s="5"/>
      <c r="B21" s="13"/>
      <c r="C21" s="13"/>
      <c r="D21" s="13"/>
    </row>
    <row r="22" spans="1:5" x14ac:dyDescent="0.2">
      <c r="A22" s="4" t="s">
        <v>26</v>
      </c>
      <c r="B22" s="13"/>
      <c r="C22" s="13"/>
      <c r="D22" s="13"/>
    </row>
    <row r="23" spans="1:5" x14ac:dyDescent="0.2">
      <c r="A23" s="6" t="s">
        <v>27</v>
      </c>
      <c r="B23" s="12">
        <v>1647.51</v>
      </c>
      <c r="C23" s="13"/>
      <c r="D23" s="12">
        <v>817.1</v>
      </c>
    </row>
    <row r="24" spans="1:5" x14ac:dyDescent="0.2">
      <c r="A24" s="6" t="s">
        <v>28</v>
      </c>
      <c r="B24" s="12">
        <v>2023.32</v>
      </c>
      <c r="C24" s="13"/>
      <c r="D24" s="12">
        <v>713.86</v>
      </c>
    </row>
    <row r="25" spans="1:5" x14ac:dyDescent="0.2">
      <c r="A25" s="6" t="s">
        <v>29</v>
      </c>
      <c r="B25" s="12">
        <v>735</v>
      </c>
      <c r="C25" s="12">
        <v>1046</v>
      </c>
      <c r="D25" s="12">
        <v>700.61</v>
      </c>
    </row>
    <row r="26" spans="1:5" x14ac:dyDescent="0.2">
      <c r="A26" s="6" t="s">
        <v>30</v>
      </c>
      <c r="B26" s="12">
        <v>947</v>
      </c>
      <c r="C26" s="12">
        <v>1337</v>
      </c>
      <c r="D26" s="12">
        <v>901.34</v>
      </c>
    </row>
    <row r="27" spans="1:5" x14ac:dyDescent="0.2">
      <c r="A27" s="6" t="s">
        <v>31</v>
      </c>
      <c r="B27" s="12">
        <v>0.1</v>
      </c>
      <c r="C27" s="13"/>
      <c r="D27" s="13"/>
    </row>
    <row r="28" spans="1:5" x14ac:dyDescent="0.2">
      <c r="A28" s="5"/>
      <c r="B28" s="13"/>
      <c r="C28" s="13"/>
      <c r="D28" s="13"/>
    </row>
    <row r="29" spans="1:5" x14ac:dyDescent="0.2">
      <c r="A29" s="4" t="s">
        <v>35</v>
      </c>
      <c r="B29" s="13"/>
      <c r="C29" s="13"/>
      <c r="D29" s="13"/>
    </row>
    <row r="30" spans="1:5" x14ac:dyDescent="0.2">
      <c r="A30" s="6" t="s">
        <v>36</v>
      </c>
      <c r="B30" s="12">
        <v>1570.72</v>
      </c>
      <c r="C30" s="13"/>
    </row>
    <row r="31" spans="1:5" x14ac:dyDescent="0.2">
      <c r="A31" s="6" t="s">
        <v>37</v>
      </c>
      <c r="B31" s="12">
        <v>1699.87</v>
      </c>
      <c r="C31" s="13"/>
      <c r="D31" s="22"/>
    </row>
    <row r="32" spans="1:5" x14ac:dyDescent="0.2">
      <c r="A32" s="6" t="s">
        <v>77</v>
      </c>
      <c r="B32" s="12"/>
      <c r="C32" s="13"/>
      <c r="D32" s="22">
        <v>872.26</v>
      </c>
      <c r="E32" s="3" t="s">
        <v>78</v>
      </c>
    </row>
    <row r="33" spans="1:4" x14ac:dyDescent="0.2">
      <c r="A33" s="6" t="s">
        <v>38</v>
      </c>
      <c r="B33" s="12">
        <v>737</v>
      </c>
      <c r="C33" s="12">
        <v>1009</v>
      </c>
      <c r="D33" s="12">
        <v>697.5</v>
      </c>
    </row>
    <row r="34" spans="1:4" x14ac:dyDescent="0.2">
      <c r="A34" s="6" t="s">
        <v>39</v>
      </c>
      <c r="B34" s="12">
        <v>938</v>
      </c>
      <c r="C34" s="12">
        <v>1138</v>
      </c>
      <c r="D34" s="12">
        <v>869.35</v>
      </c>
    </row>
    <row r="35" spans="1:4" x14ac:dyDescent="0.2">
      <c r="A35" s="5"/>
      <c r="B35" s="13"/>
      <c r="C35" s="13"/>
      <c r="D35" s="13"/>
    </row>
    <row r="36" spans="1:4" x14ac:dyDescent="0.2">
      <c r="A36" s="4" t="s">
        <v>43</v>
      </c>
      <c r="B36" s="13"/>
      <c r="C36" s="13"/>
      <c r="D36" s="13"/>
    </row>
    <row r="37" spans="1:4" x14ac:dyDescent="0.2">
      <c r="A37" s="6" t="s">
        <v>44</v>
      </c>
      <c r="B37" s="12">
        <v>313</v>
      </c>
      <c r="C37" s="13"/>
      <c r="D37" s="12">
        <v>281.7</v>
      </c>
    </row>
    <row r="38" spans="1:4" x14ac:dyDescent="0.2">
      <c r="A38" s="6" t="s">
        <v>45</v>
      </c>
      <c r="B38" s="12">
        <v>411</v>
      </c>
      <c r="C38" s="13"/>
      <c r="D38" s="12">
        <v>314.14999999999998</v>
      </c>
    </row>
    <row r="39" spans="1:4" x14ac:dyDescent="0.2">
      <c r="A39" s="6" t="s">
        <v>46</v>
      </c>
      <c r="B39" s="12">
        <v>119.84</v>
      </c>
      <c r="C39" s="13"/>
      <c r="D39" s="13"/>
    </row>
    <row r="40" spans="1:4" x14ac:dyDescent="0.2">
      <c r="A40" s="5"/>
      <c r="B40" s="13"/>
      <c r="C40" s="13"/>
      <c r="D40" s="13"/>
    </row>
    <row r="41" spans="1:4" x14ac:dyDescent="0.2">
      <c r="A41" s="4" t="s">
        <v>49</v>
      </c>
      <c r="B41" s="13"/>
      <c r="C41" s="13"/>
      <c r="D41" s="13"/>
    </row>
    <row r="42" spans="1:4" x14ac:dyDescent="0.2">
      <c r="A42" s="6" t="s">
        <v>50</v>
      </c>
      <c r="B42" s="12">
        <v>18.62</v>
      </c>
      <c r="C42" s="13"/>
      <c r="D42" s="13"/>
    </row>
    <row r="43" spans="1:4" x14ac:dyDescent="0.2">
      <c r="A43" s="6" t="s">
        <v>51</v>
      </c>
      <c r="B43" s="12">
        <v>9.31</v>
      </c>
      <c r="C43" s="13"/>
      <c r="D43" s="13"/>
    </row>
    <row r="44" spans="1:4" x14ac:dyDescent="0.2">
      <c r="A44" s="6" t="s">
        <v>52</v>
      </c>
      <c r="B44" s="12" t="s">
        <v>9</v>
      </c>
      <c r="C44" s="13"/>
      <c r="D44" s="13"/>
    </row>
    <row r="45" spans="1:4" x14ac:dyDescent="0.2">
      <c r="A45" s="6"/>
      <c r="B45" s="12"/>
      <c r="C45" s="12"/>
      <c r="D45" s="12"/>
    </row>
    <row r="46" spans="1:4" x14ac:dyDescent="0.2">
      <c r="A46" s="4" t="s">
        <v>53</v>
      </c>
      <c r="B46" s="13"/>
      <c r="C46" s="13"/>
      <c r="D46" s="13"/>
    </row>
    <row r="47" spans="1:4" x14ac:dyDescent="0.2">
      <c r="A47" s="6" t="s">
        <v>54</v>
      </c>
      <c r="B47" s="12">
        <v>5236.8999999999996</v>
      </c>
      <c r="C47" s="12"/>
      <c r="D47" s="22"/>
    </row>
    <row r="48" spans="1:4" x14ac:dyDescent="0.2">
      <c r="A48" s="6" t="s">
        <v>55</v>
      </c>
      <c r="B48" s="12">
        <v>5755.82</v>
      </c>
      <c r="C48" s="12"/>
      <c r="D48" s="22"/>
    </row>
    <row r="49" spans="1:5" x14ac:dyDescent="0.2">
      <c r="A49" s="6" t="s">
        <v>56</v>
      </c>
      <c r="B49" s="12">
        <v>6275.9</v>
      </c>
      <c r="C49" s="12"/>
      <c r="D49" s="22"/>
    </row>
    <row r="50" spans="1:5" x14ac:dyDescent="0.2">
      <c r="A50" s="6" t="s">
        <v>79</v>
      </c>
      <c r="B50" s="12"/>
      <c r="C50" s="12"/>
      <c r="D50" s="22">
        <v>3267.58</v>
      </c>
      <c r="E50" s="3" t="s">
        <v>78</v>
      </c>
    </row>
    <row r="51" spans="1:5" x14ac:dyDescent="0.2">
      <c r="A51" s="6" t="s">
        <v>57</v>
      </c>
      <c r="B51" s="12">
        <v>518.91999999999996</v>
      </c>
      <c r="C51" s="13"/>
      <c r="D51" s="13"/>
    </row>
    <row r="52" spans="1:5" x14ac:dyDescent="0.2">
      <c r="A52" s="5"/>
      <c r="B52" s="13"/>
      <c r="C52" s="13"/>
      <c r="D52" s="13"/>
    </row>
    <row r="53" spans="1:5" x14ac:dyDescent="0.2">
      <c r="A53" s="4" t="s">
        <v>58</v>
      </c>
      <c r="B53" s="13"/>
      <c r="C53" s="13"/>
      <c r="D53" s="13"/>
    </row>
    <row r="54" spans="1:5" x14ac:dyDescent="0.2">
      <c r="A54" s="6" t="s">
        <v>59</v>
      </c>
      <c r="B54" s="12">
        <v>92.17</v>
      </c>
      <c r="C54" s="13"/>
      <c r="D54" s="13"/>
    </row>
    <row r="55" spans="1:5" x14ac:dyDescent="0.2">
      <c r="A55" s="6" t="s">
        <v>60</v>
      </c>
      <c r="B55" s="12">
        <v>120.15</v>
      </c>
      <c r="C55" s="13"/>
      <c r="D55" s="13"/>
    </row>
    <row r="56" spans="1:5" x14ac:dyDescent="0.2">
      <c r="A56" s="6" t="s">
        <v>61</v>
      </c>
      <c r="B56" s="12">
        <v>177.47</v>
      </c>
      <c r="C56" s="13"/>
      <c r="D56" s="13"/>
    </row>
    <row r="57" spans="1:5" x14ac:dyDescent="0.2">
      <c r="A57" s="6" t="s">
        <v>62</v>
      </c>
      <c r="B57" s="12">
        <v>192.6</v>
      </c>
      <c r="C57" s="13"/>
      <c r="D57" s="13"/>
    </row>
    <row r="58" spans="1:5" x14ac:dyDescent="0.2">
      <c r="A58" s="6" t="s">
        <v>63</v>
      </c>
      <c r="B58" s="12">
        <v>111.89</v>
      </c>
      <c r="C58" s="13"/>
      <c r="D58" s="13"/>
    </row>
    <row r="59" spans="1:5" x14ac:dyDescent="0.2">
      <c r="A59" s="6" t="s">
        <v>64</v>
      </c>
      <c r="B59" s="12">
        <v>11.19</v>
      </c>
      <c r="C59" s="13"/>
      <c r="D59" s="13"/>
    </row>
    <row r="60" spans="1:5" x14ac:dyDescent="0.2">
      <c r="A60" s="6" t="s">
        <v>65</v>
      </c>
      <c r="B60" s="12">
        <v>103.87</v>
      </c>
      <c r="C60" s="13"/>
      <c r="D60" s="13"/>
    </row>
    <row r="61" spans="1:5" x14ac:dyDescent="0.2">
      <c r="A61" s="5"/>
      <c r="B61" s="13"/>
      <c r="C61" s="13"/>
      <c r="D61" s="13"/>
    </row>
    <row r="62" spans="1:5" x14ac:dyDescent="0.2">
      <c r="A62" s="4" t="s">
        <v>66</v>
      </c>
      <c r="B62" s="13"/>
      <c r="C62" s="13"/>
      <c r="D62" s="13"/>
    </row>
    <row r="63" spans="1:5" x14ac:dyDescent="0.2">
      <c r="A63" s="6" t="s">
        <v>67</v>
      </c>
      <c r="B63" s="12" t="s">
        <v>9</v>
      </c>
      <c r="C63" s="13"/>
      <c r="D63" s="13"/>
    </row>
    <row r="64" spans="1:5" x14ac:dyDescent="0.2">
      <c r="A64" s="5"/>
      <c r="B64" s="13"/>
      <c r="C64" s="13"/>
      <c r="D64" s="13"/>
    </row>
    <row r="65" spans="1:4" x14ac:dyDescent="0.2">
      <c r="A65" s="9" t="s">
        <v>68</v>
      </c>
      <c r="B65" s="13"/>
      <c r="C65" s="13"/>
      <c r="D65" s="13"/>
    </row>
    <row r="66" spans="1:4" x14ac:dyDescent="0.2">
      <c r="A66" s="5"/>
      <c r="B66" s="13"/>
      <c r="C66" s="13"/>
      <c r="D66" s="13"/>
    </row>
    <row r="67" spans="1:4" x14ac:dyDescent="0.2">
      <c r="A67" s="4" t="s">
        <v>5</v>
      </c>
      <c r="B67" s="13"/>
      <c r="C67" s="13"/>
      <c r="D67" s="13"/>
    </row>
    <row r="68" spans="1:4" x14ac:dyDescent="0.2">
      <c r="A68" s="6" t="s">
        <v>6</v>
      </c>
      <c r="B68" s="12">
        <v>283.89</v>
      </c>
      <c r="C68" s="13"/>
      <c r="D68" s="12">
        <v>198.95</v>
      </c>
    </row>
    <row r="69" spans="1:4" x14ac:dyDescent="0.2">
      <c r="A69" s="6" t="s">
        <v>7</v>
      </c>
      <c r="B69" s="12">
        <v>141.94999999999999</v>
      </c>
      <c r="C69" s="13"/>
      <c r="D69" s="12">
        <v>127.75</v>
      </c>
    </row>
    <row r="70" spans="1:4" x14ac:dyDescent="0.2">
      <c r="A70" s="6" t="s">
        <v>8</v>
      </c>
      <c r="B70" s="12" t="s">
        <v>9</v>
      </c>
      <c r="C70" s="13"/>
      <c r="D70" s="13"/>
    </row>
    <row r="71" spans="1:4" x14ac:dyDescent="0.2">
      <c r="A71" s="6" t="s">
        <v>10</v>
      </c>
      <c r="B71" s="12">
        <v>141.94999999999999</v>
      </c>
      <c r="C71" s="13"/>
      <c r="D71" s="12">
        <v>127.75</v>
      </c>
    </row>
    <row r="72" spans="1:4" x14ac:dyDescent="0.2">
      <c r="A72" s="6" t="s">
        <v>11</v>
      </c>
      <c r="B72" s="12">
        <v>141.94999999999999</v>
      </c>
      <c r="C72" s="13"/>
      <c r="D72" s="12">
        <v>127.75</v>
      </c>
    </row>
    <row r="73" spans="1:4" x14ac:dyDescent="0.2">
      <c r="A73" s="7" t="s">
        <v>12</v>
      </c>
      <c r="B73" s="12">
        <v>212</v>
      </c>
      <c r="C73" s="13"/>
      <c r="D73" s="13"/>
    </row>
    <row r="74" spans="1:4" x14ac:dyDescent="0.2">
      <c r="A74" s="6" t="s">
        <v>13</v>
      </c>
      <c r="B74" s="12">
        <v>118</v>
      </c>
      <c r="C74" s="13"/>
      <c r="D74" s="13"/>
    </row>
    <row r="75" spans="1:4" x14ac:dyDescent="0.2">
      <c r="A75" s="5"/>
      <c r="B75" s="13"/>
      <c r="C75" s="13"/>
      <c r="D75" s="13"/>
    </row>
    <row r="76" spans="1:4" x14ac:dyDescent="0.2">
      <c r="A76" s="4" t="s">
        <v>69</v>
      </c>
      <c r="B76" s="13"/>
      <c r="C76" s="13"/>
      <c r="D76" s="13"/>
    </row>
    <row r="77" spans="1:4" x14ac:dyDescent="0.2">
      <c r="A77" s="6" t="s">
        <v>69</v>
      </c>
      <c r="B77" s="12">
        <v>276.91000000000003</v>
      </c>
      <c r="C77" s="13"/>
      <c r="D77" s="13"/>
    </row>
    <row r="78" spans="1:4" x14ac:dyDescent="0.2">
      <c r="A78" s="6" t="s">
        <v>70</v>
      </c>
      <c r="B78" s="12">
        <v>138.46</v>
      </c>
      <c r="C78" s="13"/>
      <c r="D78" s="13"/>
    </row>
    <row r="79" spans="1:4" x14ac:dyDescent="0.2">
      <c r="A79" s="5"/>
      <c r="B79" s="13"/>
      <c r="C79" s="13"/>
      <c r="D79" s="13"/>
    </row>
    <row r="80" spans="1:4" x14ac:dyDescent="0.2">
      <c r="A80" s="4" t="s">
        <v>17</v>
      </c>
      <c r="B80" s="13"/>
      <c r="C80" s="13"/>
      <c r="D80" s="13"/>
    </row>
    <row r="81" spans="1:5" x14ac:dyDescent="0.2">
      <c r="A81" s="6" t="s">
        <v>18</v>
      </c>
      <c r="B81" s="12">
        <v>1635.88</v>
      </c>
      <c r="C81" s="13"/>
      <c r="D81" s="12">
        <v>749.27</v>
      </c>
    </row>
    <row r="82" spans="1:5" x14ac:dyDescent="0.2">
      <c r="A82" s="6" t="s">
        <v>71</v>
      </c>
      <c r="B82" s="12">
        <v>548.01</v>
      </c>
      <c r="C82" s="12">
        <v>817.94</v>
      </c>
      <c r="D82" s="12">
        <v>527.15</v>
      </c>
    </row>
    <row r="83" spans="1:5" x14ac:dyDescent="0.2">
      <c r="A83" s="6" t="s">
        <v>22</v>
      </c>
      <c r="B83" s="12">
        <v>578.26</v>
      </c>
      <c r="C83" s="12">
        <v>1225.1600000000001</v>
      </c>
      <c r="D83" s="12">
        <v>601.78</v>
      </c>
    </row>
    <row r="84" spans="1:5" x14ac:dyDescent="0.2">
      <c r="A84" s="5"/>
      <c r="B84" s="13"/>
      <c r="C84" s="13"/>
      <c r="D84" s="13"/>
    </row>
    <row r="85" spans="1:5" x14ac:dyDescent="0.2">
      <c r="A85" s="4" t="s">
        <v>26</v>
      </c>
      <c r="B85" s="13"/>
      <c r="C85" s="13"/>
      <c r="D85" s="13"/>
    </row>
    <row r="86" spans="1:5" x14ac:dyDescent="0.2">
      <c r="A86" s="6" t="s">
        <v>27</v>
      </c>
      <c r="B86" s="12">
        <v>2015.18</v>
      </c>
      <c r="C86" s="13"/>
      <c r="D86" s="12">
        <v>674.9</v>
      </c>
    </row>
    <row r="87" spans="1:5" x14ac:dyDescent="0.2">
      <c r="A87" s="6" t="s">
        <v>72</v>
      </c>
      <c r="B87" s="12">
        <v>927</v>
      </c>
      <c r="C87" s="12">
        <v>1185</v>
      </c>
      <c r="D87" s="12">
        <v>866.74</v>
      </c>
    </row>
    <row r="88" spans="1:5" x14ac:dyDescent="0.2">
      <c r="A88" s="6" t="s">
        <v>31</v>
      </c>
      <c r="B88" s="12">
        <v>0.1</v>
      </c>
      <c r="C88" s="13"/>
      <c r="D88" s="13"/>
    </row>
    <row r="89" spans="1:5" x14ac:dyDescent="0.2">
      <c r="A89" s="5"/>
      <c r="B89" s="13"/>
      <c r="C89" s="13"/>
      <c r="D89" s="13"/>
    </row>
    <row r="90" spans="1:5" x14ac:dyDescent="0.2">
      <c r="A90" s="4" t="s">
        <v>35</v>
      </c>
      <c r="B90" s="13"/>
      <c r="C90" s="13"/>
      <c r="D90" s="13"/>
    </row>
    <row r="91" spans="1:5" x14ac:dyDescent="0.2">
      <c r="A91" s="6" t="s">
        <v>36</v>
      </c>
      <c r="B91" s="12">
        <v>1989.58</v>
      </c>
      <c r="C91" s="13"/>
    </row>
    <row r="92" spans="1:5" x14ac:dyDescent="0.2">
      <c r="A92" s="6" t="s">
        <v>37</v>
      </c>
      <c r="B92" s="12">
        <v>2083.8200000000002</v>
      </c>
      <c r="C92" s="13"/>
      <c r="D92" s="22"/>
    </row>
    <row r="93" spans="1:5" x14ac:dyDescent="0.2">
      <c r="A93" s="6" t="s">
        <v>77</v>
      </c>
      <c r="B93" s="12"/>
      <c r="C93" s="13"/>
      <c r="D93" s="22">
        <v>776.37</v>
      </c>
      <c r="E93" s="3" t="s">
        <v>78</v>
      </c>
    </row>
    <row r="94" spans="1:5" x14ac:dyDescent="0.2">
      <c r="A94" s="6" t="s">
        <v>38</v>
      </c>
      <c r="B94" s="12">
        <v>901</v>
      </c>
      <c r="C94" s="12">
        <v>1171</v>
      </c>
      <c r="D94" s="12">
        <v>844.85</v>
      </c>
    </row>
    <row r="95" spans="1:5" x14ac:dyDescent="0.2">
      <c r="A95" s="6" t="s">
        <v>39</v>
      </c>
      <c r="B95" s="12">
        <v>995</v>
      </c>
      <c r="C95" s="12">
        <v>1265</v>
      </c>
      <c r="D95" s="12">
        <v>929.45</v>
      </c>
    </row>
    <row r="96" spans="1:5" x14ac:dyDescent="0.2">
      <c r="A96" s="5"/>
      <c r="B96" s="13"/>
      <c r="C96" s="13"/>
      <c r="D96" s="13"/>
    </row>
    <row r="97" spans="1:5" x14ac:dyDescent="0.2">
      <c r="A97" s="4" t="s">
        <v>43</v>
      </c>
      <c r="B97" s="13"/>
      <c r="C97" s="13"/>
      <c r="D97" s="13"/>
    </row>
    <row r="98" spans="1:5" x14ac:dyDescent="0.2">
      <c r="A98" s="6" t="s">
        <v>44</v>
      </c>
      <c r="B98" s="12">
        <v>395</v>
      </c>
      <c r="C98" s="13"/>
      <c r="D98" s="12">
        <v>355.5</v>
      </c>
    </row>
    <row r="99" spans="1:5" x14ac:dyDescent="0.2">
      <c r="A99" s="6" t="s">
        <v>45</v>
      </c>
      <c r="B99" s="12">
        <v>539</v>
      </c>
      <c r="C99" s="13"/>
      <c r="D99" s="12">
        <v>385.7</v>
      </c>
    </row>
    <row r="100" spans="1:5" x14ac:dyDescent="0.2">
      <c r="A100" s="6" t="s">
        <v>46</v>
      </c>
      <c r="B100" s="12">
        <v>171.03</v>
      </c>
      <c r="C100" s="13"/>
      <c r="D100" s="13"/>
    </row>
    <row r="101" spans="1:5" x14ac:dyDescent="0.2">
      <c r="A101" s="5"/>
      <c r="B101" s="13"/>
      <c r="C101" s="13"/>
      <c r="D101" s="13"/>
    </row>
    <row r="102" spans="1:5" x14ac:dyDescent="0.2">
      <c r="A102" s="4" t="s">
        <v>49</v>
      </c>
      <c r="B102" s="13"/>
      <c r="C102" s="13"/>
      <c r="D102" s="13"/>
    </row>
    <row r="103" spans="1:5" x14ac:dyDescent="0.2">
      <c r="A103" s="6" t="s">
        <v>50</v>
      </c>
      <c r="B103" s="12">
        <v>18.62</v>
      </c>
      <c r="C103" s="13"/>
      <c r="D103" s="13"/>
    </row>
    <row r="104" spans="1:5" x14ac:dyDescent="0.2">
      <c r="A104" s="6" t="s">
        <v>51</v>
      </c>
      <c r="B104" s="12">
        <v>9.31</v>
      </c>
      <c r="C104" s="13"/>
      <c r="D104" s="13"/>
    </row>
    <row r="105" spans="1:5" x14ac:dyDescent="0.2">
      <c r="A105" s="6" t="s">
        <v>52</v>
      </c>
      <c r="B105" s="12" t="s">
        <v>9</v>
      </c>
      <c r="C105" s="13"/>
      <c r="D105" s="13"/>
    </row>
    <row r="106" spans="1:5" x14ac:dyDescent="0.2">
      <c r="A106" s="5"/>
      <c r="B106" s="13"/>
      <c r="C106" s="13"/>
      <c r="D106" s="13"/>
    </row>
    <row r="107" spans="1:5" x14ac:dyDescent="0.2">
      <c r="A107" s="4" t="s">
        <v>53</v>
      </c>
      <c r="B107" s="13"/>
      <c r="C107" s="13"/>
      <c r="D107" s="13"/>
    </row>
    <row r="108" spans="1:5" x14ac:dyDescent="0.2">
      <c r="A108" s="6" t="s">
        <v>73</v>
      </c>
      <c r="B108" s="12">
        <v>9951.3799999999992</v>
      </c>
      <c r="C108" s="12"/>
    </row>
    <row r="109" spans="1:5" x14ac:dyDescent="0.2">
      <c r="A109" s="6" t="s">
        <v>55</v>
      </c>
      <c r="B109" s="12">
        <v>10874.03</v>
      </c>
      <c r="C109" s="12"/>
      <c r="D109" s="22"/>
    </row>
    <row r="110" spans="1:5" x14ac:dyDescent="0.2">
      <c r="A110" s="6" t="s">
        <v>56</v>
      </c>
      <c r="B110" s="12">
        <v>11796.69</v>
      </c>
      <c r="C110" s="12"/>
      <c r="D110" s="22"/>
    </row>
    <row r="111" spans="1:5" x14ac:dyDescent="0.2">
      <c r="A111" s="6" t="s">
        <v>79</v>
      </c>
      <c r="B111" s="12"/>
      <c r="C111" s="12"/>
      <c r="D111" s="22">
        <v>4832.13</v>
      </c>
      <c r="E111" s="3" t="s">
        <v>78</v>
      </c>
    </row>
    <row r="112" spans="1:5" x14ac:dyDescent="0.2">
      <c r="A112" s="6" t="s">
        <v>57</v>
      </c>
      <c r="B112" s="12">
        <v>788.85</v>
      </c>
      <c r="C112" s="13"/>
      <c r="D112" s="13"/>
    </row>
    <row r="113" spans="1:4" x14ac:dyDescent="0.2">
      <c r="A113" s="5"/>
      <c r="B113" s="13"/>
      <c r="C113" s="13"/>
      <c r="D113" s="13"/>
    </row>
    <row r="114" spans="1:4" x14ac:dyDescent="0.2">
      <c r="A114" s="4" t="s">
        <v>58</v>
      </c>
      <c r="B114" s="13"/>
      <c r="C114" s="13"/>
      <c r="D114" s="13"/>
    </row>
    <row r="115" spans="1:4" x14ac:dyDescent="0.2">
      <c r="A115" s="6" t="s">
        <v>59</v>
      </c>
      <c r="B115" s="12">
        <v>182.29</v>
      </c>
      <c r="C115" s="13"/>
      <c r="D115" s="13"/>
    </row>
    <row r="116" spans="1:4" x14ac:dyDescent="0.2">
      <c r="A116" s="6" t="s">
        <v>60</v>
      </c>
      <c r="B116" s="12">
        <v>251.3</v>
      </c>
      <c r="C116" s="13"/>
      <c r="D116" s="13"/>
    </row>
    <row r="117" spans="1:4" x14ac:dyDescent="0.2">
      <c r="A117" s="6" t="s">
        <v>61</v>
      </c>
      <c r="B117" s="12">
        <v>322.14999999999998</v>
      </c>
      <c r="C117" s="13"/>
      <c r="D117" s="13"/>
    </row>
    <row r="118" spans="1:4" x14ac:dyDescent="0.2">
      <c r="A118" s="6" t="s">
        <v>62</v>
      </c>
      <c r="B118" s="12">
        <v>417.54</v>
      </c>
      <c r="C118" s="13"/>
      <c r="D118" s="13"/>
    </row>
    <row r="119" spans="1:4" x14ac:dyDescent="0.2">
      <c r="A119" s="6" t="s">
        <v>63</v>
      </c>
      <c r="B119" s="12">
        <v>268.73</v>
      </c>
      <c r="C119" s="13"/>
      <c r="D119" s="13"/>
    </row>
    <row r="120" spans="1:4" x14ac:dyDescent="0.2">
      <c r="A120" s="6" t="s">
        <v>64</v>
      </c>
      <c r="B120" s="12">
        <v>26.87</v>
      </c>
      <c r="C120" s="13"/>
      <c r="D120" s="13"/>
    </row>
    <row r="121" spans="1:4" x14ac:dyDescent="0.2">
      <c r="A121" s="6" t="s">
        <v>65</v>
      </c>
      <c r="B121" s="12">
        <v>78.19</v>
      </c>
      <c r="C121" s="13"/>
      <c r="D121" s="13"/>
    </row>
    <row r="122" spans="1:4" x14ac:dyDescent="0.2">
      <c r="A122" s="5"/>
      <c r="B122" s="13"/>
      <c r="C122" s="13"/>
      <c r="D122" s="13"/>
    </row>
    <row r="123" spans="1:4" x14ac:dyDescent="0.2">
      <c r="A123" s="4" t="s">
        <v>66</v>
      </c>
      <c r="B123" s="13"/>
      <c r="C123" s="13"/>
      <c r="D123" s="13"/>
    </row>
    <row r="124" spans="1:4" x14ac:dyDescent="0.2">
      <c r="A124" s="6" t="s">
        <v>67</v>
      </c>
      <c r="B124" s="12" t="s">
        <v>9</v>
      </c>
      <c r="C124" s="13"/>
      <c r="D124" s="13"/>
    </row>
    <row r="127" spans="1:4" ht="15.75" x14ac:dyDescent="0.25">
      <c r="A127" s="17" t="s">
        <v>75</v>
      </c>
    </row>
    <row r="128" spans="1:4" ht="45" x14ac:dyDescent="0.2">
      <c r="A128" s="8" t="s">
        <v>0</v>
      </c>
      <c r="D128" s="19" t="s">
        <v>74</v>
      </c>
    </row>
    <row r="129" spans="1:5" ht="15.75" x14ac:dyDescent="0.25">
      <c r="A129" s="17" t="s">
        <v>68</v>
      </c>
      <c r="D129" s="13"/>
    </row>
    <row r="130" spans="1:5" x14ac:dyDescent="0.2">
      <c r="A130" s="5"/>
      <c r="D130" s="13"/>
    </row>
    <row r="131" spans="1:5" x14ac:dyDescent="0.2">
      <c r="A131" s="4" t="s">
        <v>69</v>
      </c>
      <c r="D131" s="13"/>
    </row>
    <row r="132" spans="1:5" x14ac:dyDescent="0.2">
      <c r="A132" s="6" t="s">
        <v>69</v>
      </c>
      <c r="D132" s="12">
        <v>238.52</v>
      </c>
    </row>
    <row r="135" spans="1:5" x14ac:dyDescent="0.2">
      <c r="A135" s="3" t="s">
        <v>80</v>
      </c>
    </row>
    <row r="138" spans="1:5" ht="15.75" x14ac:dyDescent="0.25">
      <c r="A138" s="17" t="s">
        <v>94</v>
      </c>
      <c r="B138" s="19" t="s">
        <v>88</v>
      </c>
    </row>
    <row r="140" spans="1:5" s="21" customFormat="1" x14ac:dyDescent="0.2">
      <c r="A140" s="3" t="s">
        <v>89</v>
      </c>
      <c r="B140" s="12">
        <v>312.98</v>
      </c>
      <c r="E140" s="3"/>
    </row>
    <row r="141" spans="1:5" s="21" customFormat="1" x14ac:dyDescent="0.2">
      <c r="A141" s="3" t="s">
        <v>90</v>
      </c>
      <c r="B141" s="12">
        <v>155.91</v>
      </c>
      <c r="E141" s="3"/>
    </row>
    <row r="142" spans="1:5" s="21" customFormat="1" x14ac:dyDescent="0.2">
      <c r="A142" s="3" t="s">
        <v>17</v>
      </c>
      <c r="B142" s="12">
        <v>100.06</v>
      </c>
      <c r="E142" s="3"/>
    </row>
    <row r="143" spans="1:5" s="21" customFormat="1" x14ac:dyDescent="0.2">
      <c r="A143" s="3" t="s">
        <v>91</v>
      </c>
      <c r="B143" s="12">
        <v>450</v>
      </c>
      <c r="E143" s="3"/>
    </row>
    <row r="144" spans="1:5" s="21" customFormat="1" x14ac:dyDescent="0.2">
      <c r="A144" s="3"/>
      <c r="B144" s="12"/>
      <c r="E144" s="3"/>
    </row>
    <row r="145" spans="1:5" s="21" customFormat="1" x14ac:dyDescent="0.2">
      <c r="A145" s="3"/>
      <c r="B145" s="12"/>
      <c r="E145" s="3"/>
    </row>
  </sheetData>
  <pageMargins left="0.23622047244094491" right="0.23622047244094491" top="0.74803149606299213" bottom="0.74803149606299213" header="0.31496062992125984" footer="0.31496062992125984"/>
  <pageSetup paperSize="9" scale="61" fitToHeight="2" orientation="portrait" r:id="rId1"/>
  <rowBreaks count="1" manualBreakCount="1">
    <brk id="64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E183"/>
  <sheetViews>
    <sheetView topLeftCell="A12" zoomScaleNormal="100" workbookViewId="0">
      <selection activeCell="A45" sqref="A45"/>
    </sheetView>
  </sheetViews>
  <sheetFormatPr defaultColWidth="9.140625" defaultRowHeight="12.75" x14ac:dyDescent="0.2"/>
  <cols>
    <col min="1" max="1" width="82.28515625" style="3" bestFit="1" customWidth="1"/>
    <col min="2" max="4" width="19.7109375" style="21" customWidth="1"/>
    <col min="5" max="5" width="4.7109375" style="3" customWidth="1"/>
    <col min="6" max="16384" width="9.140625" style="3"/>
  </cols>
  <sheetData>
    <row r="1" spans="1:4" ht="15.75" x14ac:dyDescent="0.25">
      <c r="A1" s="17" t="s">
        <v>76</v>
      </c>
      <c r="B1" s="18" t="s">
        <v>92</v>
      </c>
      <c r="C1" s="18" t="s">
        <v>92</v>
      </c>
      <c r="D1" s="18" t="s">
        <v>92</v>
      </c>
    </row>
    <row r="3" spans="1:4" ht="45" x14ac:dyDescent="0.2">
      <c r="A3" s="8" t="s">
        <v>0</v>
      </c>
      <c r="B3" s="19" t="s">
        <v>1</v>
      </c>
      <c r="C3" s="19" t="s">
        <v>2</v>
      </c>
      <c r="D3" s="19" t="s">
        <v>3</v>
      </c>
    </row>
    <row r="4" spans="1:4" ht="15.75" x14ac:dyDescent="0.25">
      <c r="A4" s="17" t="s">
        <v>4</v>
      </c>
      <c r="B4" s="13"/>
      <c r="C4" s="13"/>
      <c r="D4" s="13"/>
    </row>
    <row r="5" spans="1:4" x14ac:dyDescent="0.2">
      <c r="A5" s="5"/>
      <c r="B5" s="13"/>
      <c r="C5" s="13"/>
      <c r="D5" s="13"/>
    </row>
    <row r="6" spans="1:4" x14ac:dyDescent="0.2">
      <c r="A6" s="4" t="s">
        <v>5</v>
      </c>
      <c r="B6" s="13"/>
      <c r="C6" s="13"/>
      <c r="D6" s="13"/>
    </row>
    <row r="7" spans="1:4" x14ac:dyDescent="0.2">
      <c r="A7" s="6" t="s">
        <v>6</v>
      </c>
      <c r="B7" s="12">
        <v>191.98</v>
      </c>
      <c r="C7" s="13"/>
      <c r="D7" s="12">
        <v>124.29</v>
      </c>
    </row>
    <row r="8" spans="1:4" x14ac:dyDescent="0.2">
      <c r="A8" s="6" t="s">
        <v>7</v>
      </c>
      <c r="B8" s="12">
        <v>95.99</v>
      </c>
      <c r="C8" s="13"/>
      <c r="D8" s="12">
        <v>86.39</v>
      </c>
    </row>
    <row r="9" spans="1:4" x14ac:dyDescent="0.2">
      <c r="A9" s="6" t="s">
        <v>8</v>
      </c>
      <c r="B9" s="12" t="s">
        <v>9</v>
      </c>
      <c r="C9" s="13"/>
      <c r="D9" s="13"/>
    </row>
    <row r="10" spans="1:4" x14ac:dyDescent="0.2">
      <c r="A10" s="6" t="s">
        <v>10</v>
      </c>
      <c r="B10" s="12">
        <v>95.99</v>
      </c>
      <c r="C10" s="13"/>
      <c r="D10" s="12">
        <v>86.39</v>
      </c>
    </row>
    <row r="11" spans="1:4" x14ac:dyDescent="0.2">
      <c r="A11" s="6" t="s">
        <v>11</v>
      </c>
      <c r="B11" s="12">
        <v>95.99</v>
      </c>
      <c r="C11" s="13"/>
      <c r="D11" s="12">
        <v>86.39</v>
      </c>
    </row>
    <row r="12" spans="1:4" x14ac:dyDescent="0.2">
      <c r="A12" s="7" t="s">
        <v>12</v>
      </c>
      <c r="B12" s="12">
        <v>143</v>
      </c>
      <c r="C12" s="13"/>
      <c r="D12" s="13"/>
    </row>
    <row r="13" spans="1:4" x14ac:dyDescent="0.2">
      <c r="A13" s="6" t="s">
        <v>13</v>
      </c>
      <c r="B13" s="20">
        <v>77</v>
      </c>
      <c r="C13" s="13"/>
      <c r="D13" s="13"/>
    </row>
    <row r="14" spans="1:4" x14ac:dyDescent="0.2">
      <c r="A14" s="5"/>
      <c r="B14" s="13"/>
      <c r="C14" s="13"/>
      <c r="D14" s="13"/>
    </row>
    <row r="15" spans="1:4" x14ac:dyDescent="0.2">
      <c r="A15" s="4" t="s">
        <v>14</v>
      </c>
      <c r="B15" s="13"/>
      <c r="C15" s="13"/>
      <c r="D15" s="13"/>
    </row>
    <row r="16" spans="1:4" x14ac:dyDescent="0.2">
      <c r="A16" s="6" t="s">
        <v>15</v>
      </c>
      <c r="B16" s="12">
        <v>95.99</v>
      </c>
      <c r="C16" s="13"/>
      <c r="D16" s="13"/>
    </row>
    <row r="17" spans="1:4" x14ac:dyDescent="0.2">
      <c r="A17" s="6" t="s">
        <v>16</v>
      </c>
      <c r="B17" s="12">
        <v>47.99</v>
      </c>
      <c r="C17" s="13"/>
      <c r="D17" s="13"/>
    </row>
    <row r="18" spans="1:4" x14ac:dyDescent="0.2">
      <c r="A18" s="5"/>
      <c r="B18" s="13"/>
      <c r="C18" s="13"/>
      <c r="D18" s="13"/>
    </row>
    <row r="19" spans="1:4" x14ac:dyDescent="0.2">
      <c r="A19" s="4" t="s">
        <v>17</v>
      </c>
      <c r="B19" s="13"/>
      <c r="C19" s="13"/>
      <c r="D19" s="13"/>
    </row>
    <row r="20" spans="1:4" x14ac:dyDescent="0.2">
      <c r="A20" s="6" t="s">
        <v>18</v>
      </c>
      <c r="B20" s="12">
        <v>1122.77</v>
      </c>
      <c r="C20" s="13"/>
      <c r="D20" s="12">
        <v>652.37</v>
      </c>
    </row>
    <row r="21" spans="1:4" x14ac:dyDescent="0.2">
      <c r="A21" s="6" t="s">
        <v>19</v>
      </c>
      <c r="B21" s="12">
        <v>1347.33</v>
      </c>
      <c r="C21" s="13"/>
      <c r="D21" s="12">
        <v>812.68</v>
      </c>
    </row>
    <row r="22" spans="1:4" x14ac:dyDescent="0.2">
      <c r="A22" s="6" t="s">
        <v>20</v>
      </c>
      <c r="B22" s="12">
        <v>361.85</v>
      </c>
      <c r="C22" s="12">
        <v>561.39</v>
      </c>
      <c r="D22" s="12">
        <v>350.76</v>
      </c>
    </row>
    <row r="23" spans="1:4" x14ac:dyDescent="0.2">
      <c r="A23" s="6" t="s">
        <v>21</v>
      </c>
      <c r="B23" s="12">
        <v>461.91</v>
      </c>
      <c r="C23" s="12">
        <v>673.66</v>
      </c>
      <c r="D23" s="12">
        <v>442.35</v>
      </c>
    </row>
    <row r="24" spans="1:4" x14ac:dyDescent="0.2">
      <c r="A24" s="6" t="s">
        <v>22</v>
      </c>
      <c r="B24" s="12">
        <v>416.53</v>
      </c>
      <c r="C24" s="12">
        <v>716.71</v>
      </c>
      <c r="D24" s="12">
        <v>412.63</v>
      </c>
    </row>
    <row r="25" spans="1:4" x14ac:dyDescent="0.2">
      <c r="A25" s="5"/>
      <c r="B25" s="13"/>
      <c r="C25" s="13"/>
      <c r="D25" s="13"/>
    </row>
    <row r="26" spans="1:4" x14ac:dyDescent="0.2">
      <c r="A26" s="4" t="s">
        <v>23</v>
      </c>
      <c r="B26" s="13"/>
      <c r="C26" s="13"/>
      <c r="D26" s="13"/>
    </row>
    <row r="27" spans="1:4" x14ac:dyDescent="0.2">
      <c r="A27" s="6" t="s">
        <v>24</v>
      </c>
      <c r="B27" s="12">
        <v>449.11</v>
      </c>
      <c r="C27" s="13"/>
      <c r="D27" s="13"/>
    </row>
    <row r="28" spans="1:4" x14ac:dyDescent="0.2">
      <c r="A28" s="6" t="s">
        <v>25</v>
      </c>
      <c r="B28" s="12">
        <v>538.92999999999995</v>
      </c>
      <c r="C28" s="13"/>
      <c r="D28" s="13"/>
    </row>
    <row r="29" spans="1:4" x14ac:dyDescent="0.2">
      <c r="A29" s="5"/>
      <c r="B29" s="13"/>
      <c r="C29" s="13"/>
      <c r="D29" s="13"/>
    </row>
    <row r="30" spans="1:4" x14ac:dyDescent="0.2">
      <c r="A30" s="4" t="s">
        <v>26</v>
      </c>
      <c r="B30" s="13"/>
      <c r="C30" s="13"/>
      <c r="D30" s="13"/>
    </row>
    <row r="31" spans="1:4" x14ac:dyDescent="0.2">
      <c r="A31" s="6" t="s">
        <v>27</v>
      </c>
      <c r="B31" s="12">
        <v>1647.51</v>
      </c>
      <c r="C31" s="13"/>
      <c r="D31" s="12">
        <v>817.1</v>
      </c>
    </row>
    <row r="32" spans="1:4" x14ac:dyDescent="0.2">
      <c r="A32" s="6" t="s">
        <v>28</v>
      </c>
      <c r="B32" s="12">
        <v>2023.32</v>
      </c>
      <c r="C32" s="13"/>
      <c r="D32" s="12">
        <v>713.86</v>
      </c>
    </row>
    <row r="33" spans="1:5" x14ac:dyDescent="0.2">
      <c r="A33" s="6" t="s">
        <v>29</v>
      </c>
      <c r="B33" s="12">
        <v>735</v>
      </c>
      <c r="C33" s="12">
        <v>1046</v>
      </c>
      <c r="D33" s="12">
        <v>700.61</v>
      </c>
    </row>
    <row r="34" spans="1:5" x14ac:dyDescent="0.2">
      <c r="A34" s="6" t="s">
        <v>30</v>
      </c>
      <c r="B34" s="12">
        <v>947</v>
      </c>
      <c r="C34" s="12">
        <v>1337</v>
      </c>
      <c r="D34" s="12">
        <v>901.34</v>
      </c>
    </row>
    <row r="35" spans="1:5" x14ac:dyDescent="0.2">
      <c r="A35" s="6" t="s">
        <v>31</v>
      </c>
      <c r="B35" s="12">
        <v>0.1</v>
      </c>
      <c r="C35" s="13"/>
      <c r="D35" s="13"/>
    </row>
    <row r="36" spans="1:5" x14ac:dyDescent="0.2">
      <c r="A36" s="5"/>
      <c r="B36" s="13"/>
      <c r="C36" s="13"/>
      <c r="D36" s="13"/>
    </row>
    <row r="37" spans="1:5" x14ac:dyDescent="0.2">
      <c r="A37" s="4" t="s">
        <v>32</v>
      </c>
      <c r="B37" s="13"/>
      <c r="C37" s="13"/>
      <c r="D37" s="13"/>
    </row>
    <row r="38" spans="1:5" x14ac:dyDescent="0.2">
      <c r="A38" s="6" t="s">
        <v>33</v>
      </c>
      <c r="B38" s="12">
        <v>934</v>
      </c>
      <c r="C38" s="13"/>
      <c r="D38" s="13"/>
    </row>
    <row r="39" spans="1:5" x14ac:dyDescent="0.2">
      <c r="A39" s="6" t="s">
        <v>34</v>
      </c>
      <c r="B39" s="12">
        <v>1214</v>
      </c>
      <c r="C39" s="13"/>
      <c r="D39" s="13"/>
    </row>
    <row r="40" spans="1:5" x14ac:dyDescent="0.2">
      <c r="A40" s="6" t="s">
        <v>31</v>
      </c>
      <c r="B40" s="12">
        <v>0.1</v>
      </c>
      <c r="C40" s="13"/>
      <c r="D40" s="13"/>
    </row>
    <row r="41" spans="1:5" x14ac:dyDescent="0.2">
      <c r="A41" s="5"/>
      <c r="B41" s="13"/>
      <c r="C41" s="13"/>
      <c r="D41" s="13"/>
    </row>
    <row r="42" spans="1:5" x14ac:dyDescent="0.2">
      <c r="A42" s="4" t="s">
        <v>35</v>
      </c>
      <c r="B42" s="13"/>
      <c r="C42" s="13"/>
      <c r="D42" s="13"/>
    </row>
    <row r="43" spans="1:5" x14ac:dyDescent="0.2">
      <c r="A43" s="6" t="s">
        <v>36</v>
      </c>
      <c r="B43" s="12">
        <v>1570.72</v>
      </c>
      <c r="C43" s="13"/>
    </row>
    <row r="44" spans="1:5" x14ac:dyDescent="0.2">
      <c r="A44" s="6" t="s">
        <v>37</v>
      </c>
      <c r="B44" s="12">
        <v>1699.87</v>
      </c>
      <c r="C44" s="13"/>
      <c r="D44" s="22"/>
    </row>
    <row r="45" spans="1:5" x14ac:dyDescent="0.2">
      <c r="A45" s="6" t="s">
        <v>77</v>
      </c>
      <c r="B45" s="12"/>
      <c r="C45" s="13"/>
      <c r="D45" s="22">
        <v>872.26</v>
      </c>
      <c r="E45" s="3" t="s">
        <v>78</v>
      </c>
    </row>
    <row r="46" spans="1:5" x14ac:dyDescent="0.2">
      <c r="A46" s="6" t="s">
        <v>38</v>
      </c>
      <c r="B46" s="12">
        <v>737</v>
      </c>
      <c r="C46" s="12">
        <v>1009</v>
      </c>
      <c r="D46" s="12">
        <v>697.5</v>
      </c>
    </row>
    <row r="47" spans="1:5" x14ac:dyDescent="0.2">
      <c r="A47" s="6" t="s">
        <v>39</v>
      </c>
      <c r="B47" s="12">
        <v>938</v>
      </c>
      <c r="C47" s="12">
        <v>1138</v>
      </c>
      <c r="D47" s="12">
        <v>869.35</v>
      </c>
    </row>
    <row r="48" spans="1:5" x14ac:dyDescent="0.2">
      <c r="A48" s="5"/>
      <c r="B48" s="13"/>
      <c r="C48" s="13"/>
      <c r="D48" s="13"/>
    </row>
    <row r="49" spans="1:4" x14ac:dyDescent="0.2">
      <c r="A49" s="4" t="s">
        <v>40</v>
      </c>
      <c r="B49" s="13"/>
      <c r="C49" s="13"/>
      <c r="D49" s="13"/>
    </row>
    <row r="50" spans="1:4" x14ac:dyDescent="0.2">
      <c r="A50" s="6" t="s">
        <v>41</v>
      </c>
      <c r="B50" s="12">
        <v>785.36</v>
      </c>
      <c r="C50" s="13"/>
      <c r="D50" s="13"/>
    </row>
    <row r="51" spans="1:4" x14ac:dyDescent="0.2">
      <c r="A51" s="6" t="s">
        <v>42</v>
      </c>
      <c r="B51" s="12">
        <v>849.93</v>
      </c>
      <c r="C51" s="13"/>
      <c r="D51" s="13"/>
    </row>
    <row r="52" spans="1:4" x14ac:dyDescent="0.2">
      <c r="A52" s="5"/>
      <c r="B52" s="13"/>
      <c r="C52" s="13"/>
      <c r="D52" s="13"/>
    </row>
    <row r="53" spans="1:4" x14ac:dyDescent="0.2">
      <c r="A53" s="4" t="s">
        <v>43</v>
      </c>
      <c r="B53" s="13"/>
      <c r="C53" s="13"/>
      <c r="D53" s="13"/>
    </row>
    <row r="54" spans="1:4" x14ac:dyDescent="0.2">
      <c r="A54" s="6" t="s">
        <v>44</v>
      </c>
      <c r="B54" s="12">
        <v>313</v>
      </c>
      <c r="C54" s="13"/>
      <c r="D54" s="12">
        <v>281.7</v>
      </c>
    </row>
    <row r="55" spans="1:4" x14ac:dyDescent="0.2">
      <c r="A55" s="6" t="s">
        <v>45</v>
      </c>
      <c r="B55" s="12">
        <v>411</v>
      </c>
      <c r="C55" s="13"/>
      <c r="D55" s="12">
        <v>314.14999999999998</v>
      </c>
    </row>
    <row r="56" spans="1:4" x14ac:dyDescent="0.2">
      <c r="A56" s="6" t="s">
        <v>46</v>
      </c>
      <c r="B56" s="12">
        <v>119.84</v>
      </c>
      <c r="C56" s="13"/>
      <c r="D56" s="13"/>
    </row>
    <row r="57" spans="1:4" x14ac:dyDescent="0.2">
      <c r="A57" s="5"/>
      <c r="B57" s="13"/>
      <c r="C57" s="13"/>
      <c r="D57" s="13"/>
    </row>
    <row r="58" spans="1:4" x14ac:dyDescent="0.2">
      <c r="A58" s="4" t="s">
        <v>47</v>
      </c>
      <c r="B58" s="13"/>
      <c r="C58" s="13"/>
      <c r="D58" s="13"/>
    </row>
    <row r="59" spans="1:4" x14ac:dyDescent="0.2">
      <c r="A59" s="6" t="s">
        <v>48</v>
      </c>
      <c r="B59" s="12">
        <v>205</v>
      </c>
      <c r="C59" s="13"/>
      <c r="D59" s="13"/>
    </row>
    <row r="60" spans="1:4" x14ac:dyDescent="0.2">
      <c r="A60" s="5"/>
      <c r="B60" s="13"/>
      <c r="C60" s="13"/>
      <c r="D60" s="13"/>
    </row>
    <row r="61" spans="1:4" x14ac:dyDescent="0.2">
      <c r="A61" s="4" t="s">
        <v>49</v>
      </c>
      <c r="B61" s="13"/>
      <c r="C61" s="13"/>
      <c r="D61" s="13"/>
    </row>
    <row r="62" spans="1:4" x14ac:dyDescent="0.2">
      <c r="A62" s="6" t="s">
        <v>50</v>
      </c>
      <c r="B62" s="12">
        <v>18.62</v>
      </c>
      <c r="C62" s="13"/>
      <c r="D62" s="13"/>
    </row>
    <row r="63" spans="1:4" x14ac:dyDescent="0.2">
      <c r="A63" s="6" t="s">
        <v>51</v>
      </c>
      <c r="B63" s="12">
        <v>9.31</v>
      </c>
      <c r="C63" s="13"/>
      <c r="D63" s="13"/>
    </row>
    <row r="64" spans="1:4" x14ac:dyDescent="0.2">
      <c r="A64" s="6" t="s">
        <v>52</v>
      </c>
      <c r="B64" s="12" t="s">
        <v>9</v>
      </c>
      <c r="C64" s="13"/>
      <c r="D64" s="13"/>
    </row>
    <row r="65" spans="1:5" x14ac:dyDescent="0.2">
      <c r="A65" s="6"/>
      <c r="B65" s="12"/>
      <c r="C65" s="12"/>
      <c r="D65" s="12"/>
    </row>
    <row r="66" spans="1:5" x14ac:dyDescent="0.2">
      <c r="A66" s="4" t="s">
        <v>53</v>
      </c>
      <c r="B66" s="13"/>
      <c r="C66" s="13"/>
      <c r="D66" s="13"/>
    </row>
    <row r="67" spans="1:5" x14ac:dyDescent="0.2">
      <c r="A67" s="6" t="s">
        <v>54</v>
      </c>
      <c r="B67" s="12">
        <v>5236.8999999999996</v>
      </c>
      <c r="C67" s="12"/>
      <c r="D67" s="22"/>
    </row>
    <row r="68" spans="1:5" x14ac:dyDescent="0.2">
      <c r="A68" s="6" t="s">
        <v>55</v>
      </c>
      <c r="B68" s="12">
        <v>5755.82</v>
      </c>
      <c r="C68" s="12"/>
      <c r="D68" s="22"/>
    </row>
    <row r="69" spans="1:5" x14ac:dyDescent="0.2">
      <c r="A69" s="6" t="s">
        <v>56</v>
      </c>
      <c r="B69" s="12">
        <v>6275.9</v>
      </c>
      <c r="C69" s="12"/>
      <c r="D69" s="22"/>
    </row>
    <row r="70" spans="1:5" x14ac:dyDescent="0.2">
      <c r="A70" s="6" t="s">
        <v>79</v>
      </c>
      <c r="B70" s="12"/>
      <c r="C70" s="12"/>
      <c r="D70" s="22">
        <v>3267.58</v>
      </c>
      <c r="E70" s="3" t="s">
        <v>78</v>
      </c>
    </row>
    <row r="71" spans="1:5" x14ac:dyDescent="0.2">
      <c r="A71" s="6" t="s">
        <v>57</v>
      </c>
      <c r="B71" s="12">
        <v>518.91999999999996</v>
      </c>
      <c r="C71" s="13"/>
      <c r="D71" s="13"/>
    </row>
    <row r="72" spans="1:5" x14ac:dyDescent="0.2">
      <c r="A72" s="5"/>
      <c r="B72" s="13"/>
      <c r="C72" s="13"/>
      <c r="D72" s="13"/>
    </row>
    <row r="73" spans="1:5" x14ac:dyDescent="0.2">
      <c r="A73" s="4" t="s">
        <v>58</v>
      </c>
      <c r="B73" s="13"/>
      <c r="C73" s="13"/>
      <c r="D73" s="13"/>
    </row>
    <row r="74" spans="1:5" x14ac:dyDescent="0.2">
      <c r="A74" s="6" t="s">
        <v>59</v>
      </c>
      <c r="B74" s="12">
        <v>92.17</v>
      </c>
      <c r="C74" s="13"/>
      <c r="D74" s="13"/>
    </row>
    <row r="75" spans="1:5" x14ac:dyDescent="0.2">
      <c r="A75" s="6" t="s">
        <v>60</v>
      </c>
      <c r="B75" s="12">
        <v>120.15</v>
      </c>
      <c r="C75" s="13"/>
      <c r="D75" s="13"/>
    </row>
    <row r="76" spans="1:5" x14ac:dyDescent="0.2">
      <c r="A76" s="6" t="s">
        <v>61</v>
      </c>
      <c r="B76" s="12">
        <v>177.47</v>
      </c>
      <c r="C76" s="13"/>
      <c r="D76" s="13"/>
    </row>
    <row r="77" spans="1:5" x14ac:dyDescent="0.2">
      <c r="A77" s="6" t="s">
        <v>62</v>
      </c>
      <c r="B77" s="12">
        <v>192.6</v>
      </c>
      <c r="C77" s="13"/>
      <c r="D77" s="13"/>
    </row>
    <row r="78" spans="1:5" x14ac:dyDescent="0.2">
      <c r="A78" s="6" t="s">
        <v>63</v>
      </c>
      <c r="B78" s="12">
        <v>111.89</v>
      </c>
      <c r="C78" s="13"/>
      <c r="D78" s="13"/>
    </row>
    <row r="79" spans="1:5" x14ac:dyDescent="0.2">
      <c r="A79" s="6" t="s">
        <v>64</v>
      </c>
      <c r="B79" s="12">
        <v>11.19</v>
      </c>
      <c r="C79" s="13"/>
      <c r="D79" s="13"/>
    </row>
    <row r="80" spans="1:5" x14ac:dyDescent="0.2">
      <c r="A80" s="6" t="s">
        <v>65</v>
      </c>
      <c r="B80" s="12">
        <v>103.87</v>
      </c>
      <c r="C80" s="13"/>
      <c r="D80" s="13"/>
    </row>
    <row r="81" spans="1:4" x14ac:dyDescent="0.2">
      <c r="A81" s="5"/>
      <c r="B81" s="13"/>
      <c r="C81" s="13"/>
      <c r="D81" s="13"/>
    </row>
    <row r="82" spans="1:4" x14ac:dyDescent="0.2">
      <c r="A82" s="4" t="s">
        <v>66</v>
      </c>
      <c r="B82" s="13"/>
      <c r="C82" s="13"/>
      <c r="D82" s="13"/>
    </row>
    <row r="83" spans="1:4" x14ac:dyDescent="0.2">
      <c r="A83" s="6" t="s">
        <v>67</v>
      </c>
      <c r="B83" s="12" t="s">
        <v>9</v>
      </c>
      <c r="C83" s="13"/>
      <c r="D83" s="13"/>
    </row>
    <row r="84" spans="1:4" x14ac:dyDescent="0.2">
      <c r="A84" s="5"/>
      <c r="B84" s="13"/>
      <c r="C84" s="13"/>
      <c r="D84" s="13"/>
    </row>
    <row r="85" spans="1:4" x14ac:dyDescent="0.2">
      <c r="A85" s="9" t="s">
        <v>68</v>
      </c>
      <c r="B85" s="13"/>
      <c r="C85" s="13"/>
      <c r="D85" s="13"/>
    </row>
    <row r="86" spans="1:4" x14ac:dyDescent="0.2">
      <c r="A86" s="5"/>
      <c r="B86" s="13"/>
      <c r="C86" s="13"/>
      <c r="D86" s="13"/>
    </row>
    <row r="87" spans="1:4" x14ac:dyDescent="0.2">
      <c r="A87" s="4" t="s">
        <v>5</v>
      </c>
      <c r="B87" s="13"/>
      <c r="C87" s="13"/>
      <c r="D87" s="13"/>
    </row>
    <row r="88" spans="1:4" x14ac:dyDescent="0.2">
      <c r="A88" s="6" t="s">
        <v>6</v>
      </c>
      <c r="B88" s="12">
        <v>283.89</v>
      </c>
      <c r="C88" s="13"/>
      <c r="D88" s="12">
        <v>198.95</v>
      </c>
    </row>
    <row r="89" spans="1:4" x14ac:dyDescent="0.2">
      <c r="A89" s="6" t="s">
        <v>7</v>
      </c>
      <c r="B89" s="12">
        <v>141.94999999999999</v>
      </c>
      <c r="C89" s="13"/>
      <c r="D89" s="12">
        <v>127.75</v>
      </c>
    </row>
    <row r="90" spans="1:4" x14ac:dyDescent="0.2">
      <c r="A90" s="6" t="s">
        <v>8</v>
      </c>
      <c r="B90" s="12" t="s">
        <v>9</v>
      </c>
      <c r="C90" s="13"/>
      <c r="D90" s="13"/>
    </row>
    <row r="91" spans="1:4" x14ac:dyDescent="0.2">
      <c r="A91" s="6" t="s">
        <v>10</v>
      </c>
      <c r="B91" s="12">
        <v>141.94999999999999</v>
      </c>
      <c r="C91" s="13"/>
      <c r="D91" s="12">
        <v>127.75</v>
      </c>
    </row>
    <row r="92" spans="1:4" x14ac:dyDescent="0.2">
      <c r="A92" s="6" t="s">
        <v>11</v>
      </c>
      <c r="B92" s="12">
        <v>141.94999999999999</v>
      </c>
      <c r="C92" s="13"/>
      <c r="D92" s="12">
        <v>127.75</v>
      </c>
    </row>
    <row r="93" spans="1:4" x14ac:dyDescent="0.2">
      <c r="A93" s="7" t="s">
        <v>12</v>
      </c>
      <c r="B93" s="12">
        <v>212</v>
      </c>
      <c r="C93" s="13"/>
      <c r="D93" s="13"/>
    </row>
    <row r="94" spans="1:4" x14ac:dyDescent="0.2">
      <c r="A94" s="6" t="s">
        <v>13</v>
      </c>
      <c r="B94" s="12">
        <v>118</v>
      </c>
      <c r="C94" s="13"/>
      <c r="D94" s="13"/>
    </row>
    <row r="95" spans="1:4" x14ac:dyDescent="0.2">
      <c r="A95" s="5"/>
      <c r="B95" s="13"/>
      <c r="C95" s="13"/>
      <c r="D95" s="13"/>
    </row>
    <row r="96" spans="1:4" x14ac:dyDescent="0.2">
      <c r="A96" s="4" t="s">
        <v>14</v>
      </c>
      <c r="B96" s="13"/>
      <c r="C96" s="13"/>
      <c r="D96" s="13"/>
    </row>
    <row r="97" spans="1:4" x14ac:dyDescent="0.2">
      <c r="A97" s="6" t="s">
        <v>15</v>
      </c>
      <c r="B97" s="12">
        <v>141.94999999999999</v>
      </c>
      <c r="C97" s="13"/>
      <c r="D97" s="13"/>
    </row>
    <row r="98" spans="1:4" x14ac:dyDescent="0.2">
      <c r="A98" s="6" t="s">
        <v>16</v>
      </c>
      <c r="B98" s="12">
        <v>70.97</v>
      </c>
      <c r="C98" s="13"/>
      <c r="D98" s="13"/>
    </row>
    <row r="99" spans="1:4" x14ac:dyDescent="0.2">
      <c r="A99" s="5"/>
      <c r="B99" s="13"/>
      <c r="C99" s="13"/>
      <c r="D99" s="13"/>
    </row>
    <row r="100" spans="1:4" x14ac:dyDescent="0.2">
      <c r="A100" s="4" t="s">
        <v>69</v>
      </c>
      <c r="B100" s="13"/>
      <c r="C100" s="13"/>
      <c r="D100" s="13"/>
    </row>
    <row r="101" spans="1:4" x14ac:dyDescent="0.2">
      <c r="A101" s="6" t="s">
        <v>69</v>
      </c>
      <c r="B101" s="12">
        <v>276.91000000000003</v>
      </c>
      <c r="C101" s="13"/>
      <c r="D101" s="13"/>
    </row>
    <row r="102" spans="1:4" x14ac:dyDescent="0.2">
      <c r="A102" s="6" t="s">
        <v>70</v>
      </c>
      <c r="B102" s="12">
        <v>138.46</v>
      </c>
      <c r="C102" s="13"/>
      <c r="D102" s="13"/>
    </row>
    <row r="103" spans="1:4" x14ac:dyDescent="0.2">
      <c r="A103" s="5"/>
      <c r="B103" s="13"/>
      <c r="C103" s="13"/>
      <c r="D103" s="13"/>
    </row>
    <row r="104" spans="1:4" x14ac:dyDescent="0.2">
      <c r="A104" s="4" t="s">
        <v>17</v>
      </c>
      <c r="B104" s="13"/>
      <c r="C104" s="13"/>
      <c r="D104" s="13"/>
    </row>
    <row r="105" spans="1:4" x14ac:dyDescent="0.2">
      <c r="A105" s="6" t="s">
        <v>18</v>
      </c>
      <c r="B105" s="12">
        <v>1635.88</v>
      </c>
      <c r="C105" s="13"/>
      <c r="D105" s="12">
        <v>749.27</v>
      </c>
    </row>
    <row r="106" spans="1:4" x14ac:dyDescent="0.2">
      <c r="A106" s="6" t="s">
        <v>71</v>
      </c>
      <c r="B106" s="12">
        <v>548.01</v>
      </c>
      <c r="C106" s="12">
        <v>817.94</v>
      </c>
      <c r="D106" s="12">
        <v>527.15</v>
      </c>
    </row>
    <row r="107" spans="1:4" x14ac:dyDescent="0.2">
      <c r="A107" s="6" t="s">
        <v>22</v>
      </c>
      <c r="B107" s="12">
        <v>578.26</v>
      </c>
      <c r="C107" s="12">
        <v>1225.1600000000001</v>
      </c>
      <c r="D107" s="12">
        <v>601.78</v>
      </c>
    </row>
    <row r="108" spans="1:4" x14ac:dyDescent="0.2">
      <c r="A108" s="5"/>
      <c r="B108" s="13"/>
      <c r="C108" s="13"/>
      <c r="D108" s="13"/>
    </row>
    <row r="109" spans="1:4" x14ac:dyDescent="0.2">
      <c r="A109" s="4" t="s">
        <v>23</v>
      </c>
      <c r="B109" s="13"/>
      <c r="C109" s="13"/>
      <c r="D109" s="13"/>
    </row>
    <row r="110" spans="1:4" x14ac:dyDescent="0.2">
      <c r="A110" s="6" t="s">
        <v>24</v>
      </c>
      <c r="B110" s="12">
        <v>654.35</v>
      </c>
      <c r="C110" s="13"/>
      <c r="D110" s="13"/>
    </row>
    <row r="111" spans="1:4" x14ac:dyDescent="0.2">
      <c r="A111" s="5"/>
      <c r="B111" s="13"/>
      <c r="C111" s="13"/>
      <c r="D111" s="13"/>
    </row>
    <row r="112" spans="1:4" x14ac:dyDescent="0.2">
      <c r="A112" s="4" t="s">
        <v>26</v>
      </c>
      <c r="B112" s="13"/>
      <c r="C112" s="13"/>
      <c r="D112" s="13"/>
    </row>
    <row r="113" spans="1:5" x14ac:dyDescent="0.2">
      <c r="A113" s="6" t="s">
        <v>27</v>
      </c>
      <c r="B113" s="12">
        <v>2015.18</v>
      </c>
      <c r="C113" s="13"/>
      <c r="D113" s="12">
        <v>674.9</v>
      </c>
    </row>
    <row r="114" spans="1:5" x14ac:dyDescent="0.2">
      <c r="A114" s="6" t="s">
        <v>72</v>
      </c>
      <c r="B114" s="12">
        <v>927</v>
      </c>
      <c r="C114" s="12">
        <v>1185</v>
      </c>
      <c r="D114" s="12">
        <v>866.74</v>
      </c>
    </row>
    <row r="115" spans="1:5" x14ac:dyDescent="0.2">
      <c r="A115" s="6" t="s">
        <v>31</v>
      </c>
      <c r="B115" s="12">
        <v>0.1</v>
      </c>
      <c r="C115" s="13"/>
      <c r="D115" s="13"/>
    </row>
    <row r="116" spans="1:5" x14ac:dyDescent="0.2">
      <c r="A116" s="5"/>
      <c r="B116" s="13"/>
      <c r="C116" s="13"/>
      <c r="D116" s="13"/>
    </row>
    <row r="117" spans="1:5" x14ac:dyDescent="0.2">
      <c r="A117" s="4" t="s">
        <v>32</v>
      </c>
      <c r="B117" s="13"/>
      <c r="C117" s="13"/>
      <c r="D117" s="13"/>
    </row>
    <row r="118" spans="1:5" x14ac:dyDescent="0.2">
      <c r="A118" s="6" t="s">
        <v>33</v>
      </c>
      <c r="B118" s="12">
        <v>1033</v>
      </c>
      <c r="C118" s="13"/>
      <c r="D118" s="13"/>
    </row>
    <row r="119" spans="1:5" x14ac:dyDescent="0.2">
      <c r="A119" s="6" t="s">
        <v>31</v>
      </c>
      <c r="B119" s="12">
        <v>0.1</v>
      </c>
      <c r="C119" s="13"/>
      <c r="D119" s="13"/>
    </row>
    <row r="120" spans="1:5" x14ac:dyDescent="0.2">
      <c r="A120" s="5"/>
      <c r="B120" s="13"/>
      <c r="C120" s="13"/>
      <c r="D120" s="13"/>
    </row>
    <row r="121" spans="1:5" x14ac:dyDescent="0.2">
      <c r="A121" s="4" t="s">
        <v>35</v>
      </c>
      <c r="B121" s="13"/>
      <c r="C121" s="13"/>
      <c r="D121" s="13"/>
    </row>
    <row r="122" spans="1:5" x14ac:dyDescent="0.2">
      <c r="A122" s="6" t="s">
        <v>36</v>
      </c>
      <c r="B122" s="12">
        <v>1989.58</v>
      </c>
      <c r="C122" s="13"/>
    </row>
    <row r="123" spans="1:5" x14ac:dyDescent="0.2">
      <c r="A123" s="6" t="s">
        <v>37</v>
      </c>
      <c r="B123" s="12">
        <v>2083.8200000000002</v>
      </c>
      <c r="C123" s="13"/>
      <c r="D123" s="22"/>
    </row>
    <row r="124" spans="1:5" x14ac:dyDescent="0.2">
      <c r="A124" s="6" t="s">
        <v>77</v>
      </c>
      <c r="B124" s="12"/>
      <c r="C124" s="13"/>
      <c r="D124" s="22">
        <v>776.37</v>
      </c>
      <c r="E124" s="3" t="s">
        <v>78</v>
      </c>
    </row>
    <row r="125" spans="1:5" x14ac:dyDescent="0.2">
      <c r="A125" s="6" t="s">
        <v>38</v>
      </c>
      <c r="B125" s="12">
        <v>901</v>
      </c>
      <c r="C125" s="12">
        <v>1171</v>
      </c>
      <c r="D125" s="12">
        <v>844.85</v>
      </c>
    </row>
    <row r="126" spans="1:5" x14ac:dyDescent="0.2">
      <c r="A126" s="6" t="s">
        <v>39</v>
      </c>
      <c r="B126" s="12">
        <v>995</v>
      </c>
      <c r="C126" s="12">
        <v>1265</v>
      </c>
      <c r="D126" s="12">
        <v>929.45</v>
      </c>
    </row>
    <row r="127" spans="1:5" x14ac:dyDescent="0.2">
      <c r="A127" s="5"/>
      <c r="B127" s="13"/>
      <c r="C127" s="13"/>
      <c r="D127" s="13"/>
    </row>
    <row r="128" spans="1:5" x14ac:dyDescent="0.2">
      <c r="A128" s="4" t="s">
        <v>40</v>
      </c>
      <c r="B128" s="13"/>
      <c r="C128" s="13"/>
      <c r="D128" s="13"/>
    </row>
    <row r="129" spans="1:4" x14ac:dyDescent="0.2">
      <c r="A129" s="6" t="s">
        <v>41</v>
      </c>
      <c r="B129" s="12">
        <v>994.79</v>
      </c>
      <c r="C129" s="13"/>
      <c r="D129" s="13"/>
    </row>
    <row r="130" spans="1:4" x14ac:dyDescent="0.2">
      <c r="A130" s="6" t="s">
        <v>42</v>
      </c>
      <c r="B130" s="12">
        <v>1041.9100000000001</v>
      </c>
      <c r="C130" s="13"/>
      <c r="D130" s="13"/>
    </row>
    <row r="131" spans="1:4" x14ac:dyDescent="0.2">
      <c r="A131" s="5"/>
      <c r="B131" s="13"/>
      <c r="C131" s="13"/>
      <c r="D131" s="13"/>
    </row>
    <row r="132" spans="1:4" x14ac:dyDescent="0.2">
      <c r="A132" s="4" t="s">
        <v>43</v>
      </c>
      <c r="B132" s="13"/>
      <c r="C132" s="13"/>
      <c r="D132" s="13"/>
    </row>
    <row r="133" spans="1:4" x14ac:dyDescent="0.2">
      <c r="A133" s="6" t="s">
        <v>44</v>
      </c>
      <c r="B133" s="12">
        <v>395</v>
      </c>
      <c r="C133" s="13"/>
      <c r="D133" s="12">
        <v>355.5</v>
      </c>
    </row>
    <row r="134" spans="1:4" x14ac:dyDescent="0.2">
      <c r="A134" s="6" t="s">
        <v>45</v>
      </c>
      <c r="B134" s="12">
        <v>539</v>
      </c>
      <c r="C134" s="13"/>
      <c r="D134" s="12">
        <v>385.7</v>
      </c>
    </row>
    <row r="135" spans="1:4" x14ac:dyDescent="0.2">
      <c r="A135" s="6" t="s">
        <v>46</v>
      </c>
      <c r="B135" s="12">
        <v>171.03</v>
      </c>
      <c r="C135" s="13"/>
      <c r="D135" s="13"/>
    </row>
    <row r="136" spans="1:4" x14ac:dyDescent="0.2">
      <c r="A136" s="5"/>
      <c r="B136" s="13"/>
      <c r="C136" s="13"/>
      <c r="D136" s="13"/>
    </row>
    <row r="137" spans="1:4" x14ac:dyDescent="0.2">
      <c r="A137" s="4" t="s">
        <v>47</v>
      </c>
      <c r="B137" s="13"/>
      <c r="C137" s="13"/>
      <c r="D137" s="13"/>
    </row>
    <row r="138" spans="1:4" x14ac:dyDescent="0.2">
      <c r="A138" s="6" t="s">
        <v>48</v>
      </c>
      <c r="B138" s="12">
        <v>269</v>
      </c>
      <c r="C138" s="13"/>
      <c r="D138" s="13"/>
    </row>
    <row r="139" spans="1:4" x14ac:dyDescent="0.2">
      <c r="A139" s="5"/>
      <c r="B139" s="13"/>
      <c r="C139" s="13"/>
      <c r="D139" s="13"/>
    </row>
    <row r="140" spans="1:4" x14ac:dyDescent="0.2">
      <c r="A140" s="4" t="s">
        <v>49</v>
      </c>
      <c r="B140" s="13"/>
      <c r="C140" s="13"/>
      <c r="D140" s="13"/>
    </row>
    <row r="141" spans="1:4" x14ac:dyDescent="0.2">
      <c r="A141" s="6" t="s">
        <v>50</v>
      </c>
      <c r="B141" s="12">
        <v>18.62</v>
      </c>
      <c r="C141" s="13"/>
      <c r="D141" s="13"/>
    </row>
    <row r="142" spans="1:4" x14ac:dyDescent="0.2">
      <c r="A142" s="6" t="s">
        <v>51</v>
      </c>
      <c r="B142" s="12">
        <v>9.31</v>
      </c>
      <c r="C142" s="13"/>
      <c r="D142" s="13"/>
    </row>
    <row r="143" spans="1:4" x14ac:dyDescent="0.2">
      <c r="A143" s="6" t="s">
        <v>52</v>
      </c>
      <c r="B143" s="12" t="s">
        <v>9</v>
      </c>
      <c r="C143" s="13"/>
      <c r="D143" s="13"/>
    </row>
    <row r="144" spans="1:4" x14ac:dyDescent="0.2">
      <c r="A144" s="5"/>
      <c r="B144" s="13"/>
      <c r="C144" s="13"/>
      <c r="D144" s="13"/>
    </row>
    <row r="145" spans="1:5" x14ac:dyDescent="0.2">
      <c r="A145" s="4" t="s">
        <v>53</v>
      </c>
      <c r="B145" s="13"/>
      <c r="C145" s="13"/>
      <c r="D145" s="13"/>
    </row>
    <row r="146" spans="1:5" x14ac:dyDescent="0.2">
      <c r="A146" s="6" t="s">
        <v>73</v>
      </c>
      <c r="B146" s="12">
        <v>9951.3799999999992</v>
      </c>
      <c r="C146" s="12"/>
    </row>
    <row r="147" spans="1:5" x14ac:dyDescent="0.2">
      <c r="A147" s="6" t="s">
        <v>55</v>
      </c>
      <c r="B147" s="12">
        <v>10874.03</v>
      </c>
      <c r="C147" s="12"/>
      <c r="D147" s="22"/>
    </row>
    <row r="148" spans="1:5" x14ac:dyDescent="0.2">
      <c r="A148" s="6" t="s">
        <v>56</v>
      </c>
      <c r="B148" s="12">
        <v>11796.69</v>
      </c>
      <c r="C148" s="12"/>
      <c r="D148" s="22"/>
    </row>
    <row r="149" spans="1:5" x14ac:dyDescent="0.2">
      <c r="A149" s="6" t="s">
        <v>79</v>
      </c>
      <c r="B149" s="12"/>
      <c r="C149" s="12"/>
      <c r="D149" s="22">
        <v>4832.13</v>
      </c>
      <c r="E149" s="3" t="s">
        <v>78</v>
      </c>
    </row>
    <row r="150" spans="1:5" x14ac:dyDescent="0.2">
      <c r="A150" s="6" t="s">
        <v>57</v>
      </c>
      <c r="B150" s="12">
        <v>788.85</v>
      </c>
      <c r="C150" s="13"/>
      <c r="D150" s="13"/>
    </row>
    <row r="151" spans="1:5" x14ac:dyDescent="0.2">
      <c r="A151" s="5"/>
      <c r="B151" s="13"/>
      <c r="C151" s="13"/>
      <c r="D151" s="13"/>
    </row>
    <row r="152" spans="1:5" x14ac:dyDescent="0.2">
      <c r="A152" s="4" t="s">
        <v>58</v>
      </c>
      <c r="B152" s="13"/>
      <c r="C152" s="13"/>
      <c r="D152" s="13"/>
    </row>
    <row r="153" spans="1:5" x14ac:dyDescent="0.2">
      <c r="A153" s="6" t="s">
        <v>59</v>
      </c>
      <c r="B153" s="12">
        <v>182.29</v>
      </c>
      <c r="C153" s="13"/>
      <c r="D153" s="13"/>
    </row>
    <row r="154" spans="1:5" x14ac:dyDescent="0.2">
      <c r="A154" s="6" t="s">
        <v>60</v>
      </c>
      <c r="B154" s="12">
        <v>251.3</v>
      </c>
      <c r="C154" s="13"/>
      <c r="D154" s="13"/>
    </row>
    <row r="155" spans="1:5" x14ac:dyDescent="0.2">
      <c r="A155" s="6" t="s">
        <v>61</v>
      </c>
      <c r="B155" s="12">
        <v>322.14999999999998</v>
      </c>
      <c r="C155" s="13"/>
      <c r="D155" s="13"/>
    </row>
    <row r="156" spans="1:5" x14ac:dyDescent="0.2">
      <c r="A156" s="6" t="s">
        <v>62</v>
      </c>
      <c r="B156" s="12">
        <v>417.54</v>
      </c>
      <c r="C156" s="13"/>
      <c r="D156" s="13"/>
    </row>
    <row r="157" spans="1:5" x14ac:dyDescent="0.2">
      <c r="A157" s="6" t="s">
        <v>63</v>
      </c>
      <c r="B157" s="12">
        <v>268.73</v>
      </c>
      <c r="C157" s="13"/>
      <c r="D157" s="13"/>
    </row>
    <row r="158" spans="1:5" x14ac:dyDescent="0.2">
      <c r="A158" s="6" t="s">
        <v>64</v>
      </c>
      <c r="B158" s="12">
        <v>26.87</v>
      </c>
      <c r="C158" s="13"/>
      <c r="D158" s="13"/>
    </row>
    <row r="159" spans="1:5" x14ac:dyDescent="0.2">
      <c r="A159" s="6" t="s">
        <v>65</v>
      </c>
      <c r="B159" s="12">
        <v>78.19</v>
      </c>
      <c r="C159" s="13"/>
      <c r="D159" s="13"/>
    </row>
    <row r="160" spans="1:5" x14ac:dyDescent="0.2">
      <c r="A160" s="5"/>
      <c r="B160" s="13"/>
      <c r="C160" s="13"/>
      <c r="D160" s="13"/>
    </row>
    <row r="161" spans="1:4" x14ac:dyDescent="0.2">
      <c r="A161" s="4" t="s">
        <v>66</v>
      </c>
      <c r="B161" s="13"/>
      <c r="C161" s="13"/>
      <c r="D161" s="13"/>
    </row>
    <row r="162" spans="1:4" x14ac:dyDescent="0.2">
      <c r="A162" s="6" t="s">
        <v>67</v>
      </c>
      <c r="B162" s="12" t="s">
        <v>9</v>
      </c>
      <c r="C162" s="13"/>
      <c r="D162" s="13"/>
    </row>
    <row r="165" spans="1:4" ht="15.75" x14ac:dyDescent="0.25">
      <c r="A165" s="17" t="s">
        <v>75</v>
      </c>
    </row>
    <row r="166" spans="1:4" ht="45" x14ac:dyDescent="0.2">
      <c r="A166" s="8" t="s">
        <v>0</v>
      </c>
      <c r="D166" s="19" t="s">
        <v>74</v>
      </c>
    </row>
    <row r="167" spans="1:4" ht="15.75" x14ac:dyDescent="0.25">
      <c r="A167" s="17" t="s">
        <v>68</v>
      </c>
      <c r="D167" s="13"/>
    </row>
    <row r="168" spans="1:4" x14ac:dyDescent="0.2">
      <c r="A168" s="5"/>
      <c r="D168" s="13"/>
    </row>
    <row r="169" spans="1:4" x14ac:dyDescent="0.2">
      <c r="A169" s="4" t="s">
        <v>69</v>
      </c>
      <c r="D169" s="13"/>
    </row>
    <row r="170" spans="1:4" x14ac:dyDescent="0.2">
      <c r="A170" s="6" t="s">
        <v>69</v>
      </c>
      <c r="D170" s="12">
        <v>238.52</v>
      </c>
    </row>
    <row r="173" spans="1:4" x14ac:dyDescent="0.2">
      <c r="A173" s="3" t="s">
        <v>80</v>
      </c>
    </row>
    <row r="176" spans="1:4" ht="15.75" x14ac:dyDescent="0.25">
      <c r="A176" s="17" t="s">
        <v>94</v>
      </c>
      <c r="B176" s="19" t="s">
        <v>88</v>
      </c>
    </row>
    <row r="178" spans="1:2" x14ac:dyDescent="0.2">
      <c r="A178" s="3" t="s">
        <v>89</v>
      </c>
      <c r="B178" s="12">
        <v>312.98</v>
      </c>
    </row>
    <row r="179" spans="1:2" x14ac:dyDescent="0.2">
      <c r="A179" s="3" t="s">
        <v>90</v>
      </c>
      <c r="B179" s="12">
        <v>155.91</v>
      </c>
    </row>
    <row r="180" spans="1:2" x14ac:dyDescent="0.2">
      <c r="A180" s="3" t="s">
        <v>17</v>
      </c>
      <c r="B180" s="12">
        <v>100.06</v>
      </c>
    </row>
    <row r="181" spans="1:2" x14ac:dyDescent="0.2">
      <c r="A181" s="3" t="s">
        <v>91</v>
      </c>
      <c r="B181" s="12">
        <v>450</v>
      </c>
    </row>
    <row r="182" spans="1:2" x14ac:dyDescent="0.2">
      <c r="B182" s="12"/>
    </row>
    <row r="183" spans="1:2" x14ac:dyDescent="0.2">
      <c r="B183" s="12"/>
    </row>
  </sheetData>
  <pageMargins left="0.23622047244094491" right="0.23622047244094491" top="0.74803149606299213" bottom="0.74803149606299213" header="0.31496062992125984" footer="0.31496062992125984"/>
  <pageSetup paperSize="9" scale="61" fitToHeight="2" orientation="portrait" r:id="rId1"/>
  <rowBreaks count="1" manualBreakCount="1">
    <brk id="84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E15"/>
  <sheetViews>
    <sheetView zoomScaleNormal="100" workbookViewId="0">
      <selection activeCell="C21" sqref="C21"/>
    </sheetView>
  </sheetViews>
  <sheetFormatPr defaultRowHeight="12" x14ac:dyDescent="0.2"/>
  <cols>
    <col min="1" max="1" width="63.42578125" customWidth="1"/>
    <col min="2" max="2" width="13.7109375" customWidth="1"/>
    <col min="3" max="3" width="25.5703125" customWidth="1"/>
    <col min="4" max="4" width="48.28515625" bestFit="1" customWidth="1"/>
    <col min="5" max="5" width="26.7109375" customWidth="1"/>
  </cols>
  <sheetData>
    <row r="1" spans="1:5" x14ac:dyDescent="0.2">
      <c r="A1" s="1" t="s">
        <v>98</v>
      </c>
      <c r="D1" s="34" t="s">
        <v>100</v>
      </c>
      <c r="E1" s="27"/>
    </row>
    <row r="2" spans="1:5" x14ac:dyDescent="0.2">
      <c r="A2" s="1"/>
      <c r="B2" s="14"/>
      <c r="D2" s="27"/>
      <c r="E2" s="28"/>
    </row>
    <row r="3" spans="1:5" x14ac:dyDescent="0.2">
      <c r="A3" s="2" t="s">
        <v>85</v>
      </c>
      <c r="B3" s="15" t="s">
        <v>86</v>
      </c>
      <c r="C3" t="s">
        <v>99</v>
      </c>
      <c r="D3" s="27" t="s">
        <v>85</v>
      </c>
      <c r="E3" s="29" t="s">
        <v>86</v>
      </c>
    </row>
    <row r="4" spans="1:5" x14ac:dyDescent="0.2">
      <c r="D4" s="27"/>
      <c r="E4" s="27"/>
    </row>
    <row r="5" spans="1:5" x14ac:dyDescent="0.2">
      <c r="A5" t="s">
        <v>83</v>
      </c>
      <c r="B5">
        <v>99.4</v>
      </c>
      <c r="D5" s="27" t="s">
        <v>83</v>
      </c>
      <c r="E5" s="27">
        <v>99.4</v>
      </c>
    </row>
    <row r="6" spans="1:5" x14ac:dyDescent="0.2">
      <c r="A6" t="s">
        <v>84</v>
      </c>
      <c r="B6">
        <v>100.5</v>
      </c>
      <c r="C6" t="s">
        <v>99</v>
      </c>
      <c r="D6" s="27" t="s">
        <v>84</v>
      </c>
      <c r="E6" s="27">
        <v>100.5</v>
      </c>
    </row>
    <row r="7" spans="1:5" x14ac:dyDescent="0.2">
      <c r="A7" t="s">
        <v>81</v>
      </c>
      <c r="B7" s="11">
        <v>1.2999999999999999E-2</v>
      </c>
      <c r="C7" t="s">
        <v>99</v>
      </c>
      <c r="D7" s="27" t="s">
        <v>81</v>
      </c>
      <c r="E7" s="30">
        <v>1.2999999999999999E-2</v>
      </c>
    </row>
    <row r="8" spans="1:5" x14ac:dyDescent="0.2">
      <c r="A8" t="s">
        <v>82</v>
      </c>
      <c r="B8" s="11">
        <v>1.7000000000000001E-2</v>
      </c>
      <c r="C8" t="s">
        <v>78</v>
      </c>
      <c r="D8" s="27" t="s">
        <v>82</v>
      </c>
      <c r="E8" s="30">
        <v>1.7999999999999999E-2</v>
      </c>
    </row>
    <row r="9" spans="1:5" x14ac:dyDescent="0.2">
      <c r="D9" s="27"/>
      <c r="E9" s="27"/>
    </row>
    <row r="10" spans="1:5" ht="36" x14ac:dyDescent="0.2">
      <c r="A10" s="25" t="s">
        <v>95</v>
      </c>
      <c r="B10">
        <f>(B6/B5)*(1+B7)*(1+B8)</f>
        <v>1.0416218360160965</v>
      </c>
      <c r="D10" s="31" t="s">
        <v>95</v>
      </c>
      <c r="E10" s="27">
        <f>(E6/E5)*(1+E7)*(1+E8)</f>
        <v>1.0426460462776659</v>
      </c>
    </row>
    <row r="11" spans="1:5" x14ac:dyDescent="0.2">
      <c r="A11" t="s">
        <v>97</v>
      </c>
      <c r="B11" s="26">
        <v>0.51149999999999995</v>
      </c>
      <c r="D11" s="27" t="s">
        <v>97</v>
      </c>
      <c r="E11" s="32">
        <v>0.51149999999999995</v>
      </c>
    </row>
    <row r="12" spans="1:5" ht="36" x14ac:dyDescent="0.2">
      <c r="A12" s="24" t="s">
        <v>96</v>
      </c>
      <c r="B12">
        <f>+B10*(1-B11)</f>
        <v>0.50883226689386318</v>
      </c>
      <c r="D12" s="33" t="s">
        <v>96</v>
      </c>
      <c r="E12" s="27">
        <f>+E10*(1-E11)</f>
        <v>0.50933259360663985</v>
      </c>
    </row>
    <row r="15" spans="1:5" x14ac:dyDescent="0.2">
      <c r="A15" s="16" t="s">
        <v>106</v>
      </c>
    </row>
  </sheetData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F6308-DA24-4772-A49F-8DEE6FE32265}">
  <dimension ref="A1:O199"/>
  <sheetViews>
    <sheetView tabSelected="1" workbookViewId="0">
      <selection activeCell="D27" sqref="D27"/>
    </sheetView>
  </sheetViews>
  <sheetFormatPr defaultRowHeight="12" x14ac:dyDescent="0.2"/>
  <cols>
    <col min="1" max="1" width="78" customWidth="1"/>
    <col min="2" max="2" width="21.7109375" customWidth="1"/>
    <col min="3" max="3" width="16.28515625" customWidth="1"/>
    <col min="4" max="4" width="19" customWidth="1"/>
    <col min="5" max="5" width="13.28515625" customWidth="1"/>
    <col min="6" max="6" width="23.7109375" customWidth="1"/>
    <col min="7" max="7" width="21.85546875" customWidth="1"/>
    <col min="9" max="9" width="73.7109375" customWidth="1"/>
    <col min="10" max="10" width="15.42578125" customWidth="1"/>
    <col min="11" max="11" width="28.42578125" customWidth="1"/>
    <col min="12" max="12" width="19.5703125" customWidth="1"/>
    <col min="13" max="13" width="15.140625" customWidth="1"/>
    <col min="14" max="14" width="14.5703125" customWidth="1"/>
  </cols>
  <sheetData>
    <row r="1" spans="1:15" ht="23.25" x14ac:dyDescent="0.35">
      <c r="A1" s="191" t="s">
        <v>153</v>
      </c>
      <c r="B1" s="158"/>
      <c r="C1" s="137"/>
      <c r="D1" s="137"/>
      <c r="E1" s="138"/>
      <c r="F1" s="138"/>
      <c r="G1" s="139"/>
      <c r="H1" s="50"/>
      <c r="I1" s="169"/>
      <c r="J1" s="50"/>
      <c r="K1" s="50"/>
      <c r="L1" s="50"/>
      <c r="M1" s="50"/>
      <c r="N1" s="50"/>
      <c r="O1" s="50"/>
    </row>
    <row r="2" spans="1:15" ht="42" customHeight="1" x14ac:dyDescent="0.2">
      <c r="A2" s="143" t="s">
        <v>102</v>
      </c>
      <c r="B2" s="86" t="s">
        <v>1</v>
      </c>
      <c r="C2" s="86" t="s">
        <v>2</v>
      </c>
      <c r="D2" s="86" t="s">
        <v>119</v>
      </c>
      <c r="E2" s="86" t="s">
        <v>107</v>
      </c>
      <c r="F2" s="86"/>
      <c r="G2" s="56" t="s">
        <v>126</v>
      </c>
      <c r="H2" s="50"/>
      <c r="I2" s="171"/>
      <c r="J2" s="50"/>
      <c r="K2" s="50"/>
      <c r="L2" s="50"/>
      <c r="M2" s="50"/>
      <c r="N2" s="50"/>
      <c r="O2" s="50"/>
    </row>
    <row r="3" spans="1:15" ht="12.75" x14ac:dyDescent="0.2">
      <c r="A3" s="126" t="s">
        <v>123</v>
      </c>
      <c r="B3" s="127">
        <v>0</v>
      </c>
      <c r="C3" s="127">
        <v>0</v>
      </c>
      <c r="D3" s="128">
        <v>0.51149999999999995</v>
      </c>
      <c r="E3" s="127">
        <v>0</v>
      </c>
      <c r="F3" s="127"/>
      <c r="G3" s="129">
        <v>0</v>
      </c>
      <c r="H3" s="50"/>
      <c r="I3" s="168"/>
      <c r="J3" s="3"/>
      <c r="K3" s="50"/>
      <c r="L3" s="50"/>
      <c r="M3" s="50"/>
      <c r="N3" s="50"/>
      <c r="O3" s="50"/>
    </row>
    <row r="4" spans="1:15" ht="12.75" x14ac:dyDescent="0.2">
      <c r="A4" s="126" t="s">
        <v>83</v>
      </c>
      <c r="B4" s="130">
        <v>99.4</v>
      </c>
      <c r="C4" s="130">
        <v>99.4</v>
      </c>
      <c r="D4" s="130">
        <v>99.4</v>
      </c>
      <c r="E4" s="130">
        <v>99.4</v>
      </c>
      <c r="F4" s="127"/>
      <c r="G4" s="154">
        <v>99.4</v>
      </c>
      <c r="H4" s="50"/>
      <c r="I4" s="170"/>
      <c r="J4" s="50"/>
      <c r="K4" s="50"/>
      <c r="L4" s="50"/>
      <c r="M4" s="50"/>
      <c r="N4" s="50"/>
      <c r="O4" s="50"/>
    </row>
    <row r="5" spans="1:15" ht="12.75" x14ac:dyDescent="0.2">
      <c r="A5" s="126" t="s">
        <v>118</v>
      </c>
      <c r="B5" s="130">
        <v>102.6</v>
      </c>
      <c r="C5" s="130">
        <f>B5</f>
        <v>102.6</v>
      </c>
      <c r="D5" s="130">
        <f>B5</f>
        <v>102.6</v>
      </c>
      <c r="E5" s="149">
        <f>B5</f>
        <v>102.6</v>
      </c>
      <c r="F5" s="127"/>
      <c r="G5" s="150">
        <f t="shared" ref="G5:G8" si="0">B5</f>
        <v>102.6</v>
      </c>
      <c r="H5" s="50"/>
      <c r="I5" s="50"/>
      <c r="J5" s="50"/>
      <c r="K5" s="50"/>
      <c r="L5" s="50"/>
      <c r="M5" s="50"/>
      <c r="N5" s="50"/>
      <c r="O5" s="50"/>
    </row>
    <row r="6" spans="1:15" ht="12.75" x14ac:dyDescent="0.2">
      <c r="A6" s="152" t="s">
        <v>154</v>
      </c>
      <c r="B6" s="192">
        <v>118</v>
      </c>
      <c r="C6" s="192">
        <f>B6</f>
        <v>118</v>
      </c>
      <c r="D6" s="192">
        <f>B6</f>
        <v>118</v>
      </c>
      <c r="E6" s="184">
        <f>B6</f>
        <v>118</v>
      </c>
      <c r="F6" s="185"/>
      <c r="G6" s="186">
        <f>B6</f>
        <v>118</v>
      </c>
      <c r="H6" s="50"/>
      <c r="I6" s="50"/>
      <c r="J6" s="50"/>
      <c r="K6" s="50"/>
      <c r="L6" s="50"/>
      <c r="M6" s="50"/>
      <c r="N6" s="50"/>
      <c r="O6" s="50"/>
    </row>
    <row r="7" spans="1:15" ht="12.75" x14ac:dyDescent="0.2">
      <c r="A7" s="152" t="s">
        <v>150</v>
      </c>
      <c r="B7" s="185">
        <v>2.4E-2</v>
      </c>
      <c r="C7" s="185">
        <f>B7</f>
        <v>2.4E-2</v>
      </c>
      <c r="D7" s="185">
        <f>B7</f>
        <v>2.4E-2</v>
      </c>
      <c r="E7" s="185">
        <f>B7</f>
        <v>2.4E-2</v>
      </c>
      <c r="F7" s="185"/>
      <c r="G7" s="187">
        <f>B7</f>
        <v>2.4E-2</v>
      </c>
      <c r="H7" s="50"/>
      <c r="I7" s="50"/>
      <c r="J7" s="50"/>
      <c r="K7" s="50"/>
      <c r="L7" s="50"/>
      <c r="M7" s="50"/>
      <c r="N7" s="50"/>
      <c r="O7" s="50"/>
    </row>
    <row r="8" spans="1:15" ht="12.75" x14ac:dyDescent="0.2">
      <c r="A8" s="152" t="s">
        <v>155</v>
      </c>
      <c r="B8" s="185">
        <v>0.02</v>
      </c>
      <c r="C8" s="185">
        <f>B8</f>
        <v>0.02</v>
      </c>
      <c r="D8" s="185">
        <f>B8</f>
        <v>0.02</v>
      </c>
      <c r="E8" s="185">
        <f>C8</f>
        <v>0.02</v>
      </c>
      <c r="F8" s="185"/>
      <c r="G8" s="187">
        <f t="shared" si="0"/>
        <v>0.02</v>
      </c>
      <c r="H8" s="50"/>
      <c r="I8" s="50"/>
      <c r="J8" s="50"/>
      <c r="K8" s="50"/>
      <c r="L8" s="50"/>
      <c r="M8" s="50"/>
      <c r="N8" s="50"/>
      <c r="O8" s="50"/>
    </row>
    <row r="9" spans="1:15" ht="12.75" x14ac:dyDescent="0.2">
      <c r="A9" s="152" t="s">
        <v>157</v>
      </c>
      <c r="B9" s="185">
        <v>5.5E-2</v>
      </c>
      <c r="C9" s="185">
        <f>B9</f>
        <v>5.5E-2</v>
      </c>
      <c r="D9" s="185">
        <f>B9</f>
        <v>5.5E-2</v>
      </c>
      <c r="E9" s="185">
        <f>C9</f>
        <v>5.5E-2</v>
      </c>
      <c r="F9" s="185"/>
      <c r="G9" s="187">
        <f>B9</f>
        <v>5.5E-2</v>
      </c>
      <c r="H9" s="50"/>
      <c r="I9" s="50"/>
      <c r="J9" s="50"/>
      <c r="K9" s="50"/>
      <c r="L9" s="50"/>
      <c r="M9" s="50"/>
      <c r="N9" s="50"/>
      <c r="O9" s="50"/>
    </row>
    <row r="10" spans="1:15" ht="12.75" x14ac:dyDescent="0.2">
      <c r="A10" s="188" t="s">
        <v>105</v>
      </c>
      <c r="B10" s="189">
        <f>(1-B3)*B6/B4*(1+B7)*(1+B8)*(1+B9)</f>
        <v>1.3081218832997987</v>
      </c>
      <c r="C10" s="189">
        <f>(1-C3)*C6/C4*(1+C7)*(1+C8)*(1+C9)</f>
        <v>1.3081218832997987</v>
      </c>
      <c r="D10" s="189">
        <f>(1-D3)*D6/D4*(1+D7)*(1+D8)*(1+D9)</f>
        <v>0.63901753999195177</v>
      </c>
      <c r="E10" s="189">
        <f>E6/E5*(1+E7)*(1+E8)*(1+E9)</f>
        <v>1.2673227602339179</v>
      </c>
      <c r="F10" s="189"/>
      <c r="G10" s="190">
        <f>(1+G7)*(1+G8)</f>
        <v>1.0444800000000001</v>
      </c>
      <c r="H10" s="50"/>
      <c r="I10" s="50"/>
      <c r="J10" s="50"/>
      <c r="K10" s="50"/>
      <c r="L10" s="50"/>
      <c r="M10" s="50"/>
      <c r="N10" s="50"/>
      <c r="O10" s="50"/>
    </row>
    <row r="11" spans="1:15" ht="12.75" x14ac:dyDescent="0.2">
      <c r="A11" s="50"/>
      <c r="B11" s="49"/>
      <c r="C11" s="49"/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ht="15.75" x14ac:dyDescent="0.25">
      <c r="A12" s="67" t="s">
        <v>76</v>
      </c>
      <c r="B12" s="91" t="str">
        <f>A1</f>
        <v>2025-priser</v>
      </c>
      <c r="C12" s="91" t="str">
        <f>B12</f>
        <v>2025-priser</v>
      </c>
      <c r="D12" s="92" t="str">
        <f>C12</f>
        <v>2025-priser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ht="15" x14ac:dyDescent="0.25">
      <c r="A13" s="70"/>
      <c r="B13" s="71"/>
      <c r="C13" s="71"/>
      <c r="D13" s="72"/>
      <c r="E13" s="50"/>
      <c r="F13" s="194" t="s">
        <v>156</v>
      </c>
      <c r="G13" s="177" t="str">
        <f>A1</f>
        <v>2025-priser</v>
      </c>
      <c r="H13" s="50"/>
      <c r="I13" s="50"/>
      <c r="J13" s="50"/>
      <c r="K13" s="50"/>
      <c r="L13" s="50"/>
      <c r="M13" s="50"/>
      <c r="N13" s="50"/>
      <c r="O13" s="50"/>
    </row>
    <row r="14" spans="1:15" ht="60" x14ac:dyDescent="0.2">
      <c r="A14" s="73" t="s">
        <v>0</v>
      </c>
      <c r="B14" s="74" t="s">
        <v>1</v>
      </c>
      <c r="C14" s="74" t="s">
        <v>2</v>
      </c>
      <c r="D14" s="75" t="s">
        <v>122</v>
      </c>
      <c r="E14" s="50"/>
      <c r="F14" s="195"/>
      <c r="G14" s="178" t="s">
        <v>127</v>
      </c>
      <c r="H14" s="50"/>
      <c r="I14" s="50"/>
      <c r="J14" s="50"/>
      <c r="K14" s="50"/>
      <c r="L14" s="50"/>
      <c r="M14" s="50"/>
      <c r="N14" s="50"/>
      <c r="O14" s="50"/>
    </row>
    <row r="15" spans="1:15" ht="15.75" x14ac:dyDescent="0.25">
      <c r="A15" s="93" t="s">
        <v>4</v>
      </c>
      <c r="B15" s="94"/>
      <c r="C15" s="94"/>
      <c r="D15" s="95"/>
      <c r="E15" s="50"/>
      <c r="F15" s="179"/>
      <c r="G15" s="180"/>
      <c r="H15" s="50"/>
      <c r="I15" s="50"/>
      <c r="J15" s="50"/>
      <c r="K15" s="50"/>
      <c r="L15" s="50"/>
      <c r="M15" s="50"/>
      <c r="N15" s="50"/>
      <c r="O15" s="50"/>
    </row>
    <row r="16" spans="1:15" ht="12.75" x14ac:dyDescent="0.2">
      <c r="A16" s="79"/>
      <c r="B16" s="94"/>
      <c r="C16" s="94"/>
      <c r="D16" s="95"/>
      <c r="E16" s="50"/>
      <c r="F16" s="179"/>
      <c r="G16" s="180"/>
      <c r="H16" s="50"/>
      <c r="I16" s="50"/>
      <c r="J16" s="50"/>
      <c r="K16" s="50"/>
      <c r="L16" s="50"/>
      <c r="M16" s="50"/>
      <c r="N16" s="50"/>
      <c r="O16" s="50"/>
    </row>
    <row r="17" spans="1:15" ht="12.75" x14ac:dyDescent="0.2">
      <c r="A17" s="80" t="s">
        <v>5</v>
      </c>
      <c r="B17" s="94"/>
      <c r="C17" s="94"/>
      <c r="D17" s="95"/>
      <c r="E17" s="50"/>
      <c r="F17" s="179"/>
      <c r="G17" s="180"/>
      <c r="H17" s="50"/>
      <c r="I17" s="50"/>
      <c r="J17" s="50"/>
      <c r="K17" s="50"/>
      <c r="L17" s="50"/>
      <c r="M17" s="50"/>
      <c r="N17" s="50"/>
      <c r="O17" s="50"/>
    </row>
    <row r="18" spans="1:15" ht="12.75" x14ac:dyDescent="0.2">
      <c r="A18" s="81" t="s">
        <v>6</v>
      </c>
      <c r="B18" s="77">
        <f>IF(ISNUMBER('2014-basis (ex pendler)'!B7),'2014-basis (ex pendler)'!B7*B$10,IF(ISTEXT('2014-basis (ex pendler)'!B7),'2014-basis (ex pendler)'!B7,""))</f>
        <v>251.13323915589535</v>
      </c>
      <c r="C18" s="77" t="str">
        <f>IF(ISNUMBER('2014-basis (ex pendler)'!C7),'2014-basis (ex pendler)'!C7*C$10,IF(ISTEXT('2014-basis (ex pendler)'!C7),'2014-basis (ex pendler)'!C7,""))</f>
        <v/>
      </c>
      <c r="D18" s="78">
        <f>IF(ISNUMBER('2014-basis (ex pendler)'!D7),'2014-basis (ex pendler)'!D7*D$10-G18,IF(ISTEXT('2014-basis (ex pendler)'!D7),'2014-basis (ex pendler)'!D7,""))</f>
        <v>79.423490045599692</v>
      </c>
      <c r="E18" s="50"/>
      <c r="F18" s="173">
        <v>0</v>
      </c>
      <c r="G18" s="174">
        <f>IF(F18="","",F18*$G$10)</f>
        <v>0</v>
      </c>
      <c r="H18" s="50"/>
      <c r="I18" s="50"/>
      <c r="J18" s="50"/>
      <c r="K18" s="50"/>
      <c r="L18" s="50"/>
      <c r="M18" s="50"/>
      <c r="N18" s="50"/>
      <c r="O18" s="50"/>
    </row>
    <row r="19" spans="1:15" ht="12.75" x14ac:dyDescent="0.2">
      <c r="A19" s="81" t="s">
        <v>7</v>
      </c>
      <c r="B19" s="77">
        <f>IF(ISNUMBER('2014-basis (ex pendler)'!B8),'2014-basis (ex pendler)'!B8*$B$10,IF(ISTEXT('2014-basis (ex pendler)'!B8),'2014-basis (ex pendler)'!B8,""))</f>
        <v>125.56661957794768</v>
      </c>
      <c r="C19" s="77" t="str">
        <f>IF(ISNUMBER('2014-basis (ex pendler)'!C8),'2014-basis (ex pendler)'!C8*C$10,IF(ISTEXT('2014-basis (ex pendler)'!C8),'2014-basis (ex pendler)'!C8,""))</f>
        <v/>
      </c>
      <c r="D19" s="78">
        <f>IF(ISNUMBER('2014-basis (ex pendler)'!D8),'2014-basis (ex pendler)'!D8*D$10-G19,IF(ISTEXT('2014-basis (ex pendler)'!D8),'2014-basis (ex pendler)'!D8,""))</f>
        <v>55.204725279904714</v>
      </c>
      <c r="E19" s="50"/>
      <c r="F19" s="173">
        <v>0</v>
      </c>
      <c r="G19" s="174">
        <f t="shared" ref="G19:G71" si="1">IF(F19="","",F19*$G$10)</f>
        <v>0</v>
      </c>
      <c r="H19" s="50"/>
      <c r="I19" s="50"/>
      <c r="J19" s="50"/>
      <c r="K19" s="50"/>
      <c r="L19" s="50"/>
      <c r="M19" s="50"/>
      <c r="N19" s="50"/>
      <c r="O19" s="50"/>
    </row>
    <row r="20" spans="1:15" ht="12.75" x14ac:dyDescent="0.2">
      <c r="A20" s="81" t="s">
        <v>8</v>
      </c>
      <c r="B20" s="77" t="str">
        <f>IF(ISNUMBER('2014-basis (ex pendler)'!B9),'2014-basis (ex pendler)'!B9*$B$10,IF(ISTEXT('2014-basis (ex pendler)'!B9),'2014-basis (ex pendler)'!B9,""))</f>
        <v>Gratis</v>
      </c>
      <c r="C20" s="77" t="str">
        <f>IF(ISNUMBER('2014-basis (ex pendler)'!C9),'2014-basis (ex pendler)'!C9*C$10,IF(ISTEXT('2014-basis (ex pendler)'!C9),'2014-basis (ex pendler)'!C9,""))</f>
        <v/>
      </c>
      <c r="D20" s="78" t="str">
        <f>IF(ISNUMBER('2014-basis (ex pendler)'!D9),'2014-basis (ex pendler)'!D9*D$10-G20,IF(ISTEXT('2014-basis (ex pendler)'!D9),'2014-basis (ex pendler)'!D9,""))</f>
        <v/>
      </c>
      <c r="E20" s="50"/>
      <c r="F20" s="173">
        <v>0</v>
      </c>
      <c r="G20" s="174">
        <f t="shared" si="1"/>
        <v>0</v>
      </c>
      <c r="H20" s="50"/>
      <c r="I20" s="50"/>
      <c r="J20" s="50"/>
      <c r="K20" s="50"/>
      <c r="L20" s="50"/>
      <c r="M20" s="50"/>
      <c r="N20" s="50"/>
      <c r="O20" s="50"/>
    </row>
    <row r="21" spans="1:15" ht="12.75" x14ac:dyDescent="0.2">
      <c r="A21" s="81" t="s">
        <v>10</v>
      </c>
      <c r="B21" s="77">
        <f>IF(ISNUMBER('2014-basis (ex pendler)'!B10),'2014-basis (ex pendler)'!B10*$B$10,IF(ISTEXT('2014-basis (ex pendler)'!B10),'2014-basis (ex pendler)'!B10,""))</f>
        <v>125.56661957794768</v>
      </c>
      <c r="C21" s="77" t="str">
        <f>IF(ISNUMBER('2014-basis (ex pendler)'!C10),'2014-basis (ex pendler)'!C10*C$10,IF(ISTEXT('2014-basis (ex pendler)'!C10),'2014-basis (ex pendler)'!C10,""))</f>
        <v/>
      </c>
      <c r="D21" s="78">
        <f>IF(ISNUMBER('2014-basis (ex pendler)'!D10),'2014-basis (ex pendler)'!D10*D$10-G21,IF(ISTEXT('2014-basis (ex pendler)'!D10),'2014-basis (ex pendler)'!D10,""))</f>
        <v>55.204725279904714</v>
      </c>
      <c r="E21" s="50"/>
      <c r="F21" s="173">
        <v>0</v>
      </c>
      <c r="G21" s="174">
        <f t="shared" si="1"/>
        <v>0</v>
      </c>
      <c r="H21" s="50"/>
      <c r="I21" s="50"/>
      <c r="J21" s="50"/>
      <c r="K21" s="50"/>
      <c r="L21" s="50"/>
      <c r="M21" s="50"/>
      <c r="N21" s="50"/>
      <c r="O21" s="50"/>
    </row>
    <row r="22" spans="1:15" ht="12.75" x14ac:dyDescent="0.2">
      <c r="A22" s="81" t="s">
        <v>11</v>
      </c>
      <c r="B22" s="77">
        <f>IF(ISNUMBER('2014-basis (ex pendler)'!B11),'2014-basis (ex pendler)'!B11*$B$10,IF(ISTEXT('2014-basis (ex pendler)'!B11),'2014-basis (ex pendler)'!B11,""))</f>
        <v>125.56661957794768</v>
      </c>
      <c r="C22" s="77" t="str">
        <f>IF(ISNUMBER('2014-basis (ex pendler)'!C11),'2014-basis (ex pendler)'!C11*C$10,IF(ISTEXT('2014-basis (ex pendler)'!C11),'2014-basis (ex pendler)'!C11,""))</f>
        <v/>
      </c>
      <c r="D22" s="78">
        <f>IF(ISNUMBER('2014-basis (ex pendler)'!D11),'2014-basis (ex pendler)'!D11*D$10-G22,IF(ISTEXT('2014-basis (ex pendler)'!D11),'2014-basis (ex pendler)'!D11,""))</f>
        <v>55.204725279904714</v>
      </c>
      <c r="E22" s="50"/>
      <c r="F22" s="173">
        <v>0</v>
      </c>
      <c r="G22" s="174">
        <f t="shared" si="1"/>
        <v>0</v>
      </c>
      <c r="H22" s="50"/>
      <c r="I22" s="50"/>
      <c r="J22" s="50"/>
      <c r="K22" s="50"/>
      <c r="L22" s="50"/>
      <c r="M22" s="50"/>
      <c r="N22" s="50"/>
      <c r="O22" s="50"/>
    </row>
    <row r="23" spans="1:15" ht="12.75" x14ac:dyDescent="0.2">
      <c r="A23" s="82" t="s">
        <v>12</v>
      </c>
      <c r="B23" s="77">
        <f>IF(ISNUMBER('2014-basis (ex pendler)'!B12),'2014-basis (ex pendler)'!B12*$B$10,IF(ISTEXT('2014-basis (ex pendler)'!B12),'2014-basis (ex pendler)'!B12,""))</f>
        <v>187.06142931187122</v>
      </c>
      <c r="C23" s="77" t="str">
        <f>IF(ISNUMBER('2014-basis (ex pendler)'!C12),'2014-basis (ex pendler)'!C12*C$10,IF(ISTEXT('2014-basis (ex pendler)'!C12),'2014-basis (ex pendler)'!C12,""))</f>
        <v/>
      </c>
      <c r="D23" s="78" t="str">
        <f>IF(ISNUMBER('2014-basis (ex pendler)'!D12),'2014-basis (ex pendler)'!D12*D$10-G23,IF(ISTEXT('2014-basis (ex pendler)'!D12),'2014-basis (ex pendler)'!D12,""))</f>
        <v/>
      </c>
      <c r="E23" s="50"/>
      <c r="F23" s="173">
        <v>0</v>
      </c>
      <c r="G23" s="174">
        <f t="shared" si="1"/>
        <v>0</v>
      </c>
      <c r="H23" s="50"/>
      <c r="I23" s="50"/>
      <c r="J23" s="50"/>
      <c r="K23" s="50"/>
      <c r="L23" s="50"/>
      <c r="M23" s="50"/>
      <c r="N23" s="50"/>
      <c r="O23" s="50"/>
    </row>
    <row r="24" spans="1:15" ht="12.75" x14ac:dyDescent="0.2">
      <c r="A24" s="81" t="s">
        <v>13</v>
      </c>
      <c r="B24" s="77">
        <f>IF(ISNUMBER('2014-basis (ex pendler)'!B13),'2014-basis (ex pendler)'!B13*$B$10,IF(ISTEXT('2014-basis (ex pendler)'!B13),'2014-basis (ex pendler)'!B13,""))</f>
        <v>100.72538501408451</v>
      </c>
      <c r="C24" s="77" t="str">
        <f>IF(ISNUMBER('2014-basis (ex pendler)'!C13),'2014-basis (ex pendler)'!C13*C$10,IF(ISTEXT('2014-basis (ex pendler)'!C13),'2014-basis (ex pendler)'!C13,""))</f>
        <v/>
      </c>
      <c r="D24" s="78" t="str">
        <f>IF(ISNUMBER('2014-basis (ex pendler)'!D13),'2014-basis (ex pendler)'!D13*D$10-G24,IF(ISTEXT('2014-basis (ex pendler)'!D13),'2014-basis (ex pendler)'!D13,""))</f>
        <v/>
      </c>
      <c r="E24" s="50"/>
      <c r="F24" s="173">
        <v>0</v>
      </c>
      <c r="G24" s="174">
        <f t="shared" si="1"/>
        <v>0</v>
      </c>
      <c r="H24" s="50"/>
      <c r="I24" s="50"/>
      <c r="J24" s="50"/>
      <c r="K24" s="50"/>
      <c r="L24" s="50"/>
      <c r="M24" s="50"/>
      <c r="N24" s="50"/>
      <c r="O24" s="50"/>
    </row>
    <row r="25" spans="1:15" ht="12.75" x14ac:dyDescent="0.2">
      <c r="A25" s="79"/>
      <c r="B25" s="77" t="str">
        <f>IF(ISNUMBER('2014-basis (ex pendler)'!B14),'2014-basis (ex pendler)'!B14*$B$10,IF(ISTEXT('2014-basis (ex pendler)'!B14),'2014-basis (ex pendler)'!B14,""))</f>
        <v/>
      </c>
      <c r="C25" s="77" t="str">
        <f>IF(ISNUMBER('2014-basis (ex pendler)'!C14),'2014-basis (ex pendler)'!C14*C$10,IF(ISTEXT('2014-basis (ex pendler)'!C14),'2014-basis (ex pendler)'!C14,""))</f>
        <v/>
      </c>
      <c r="D25" s="78" t="str">
        <f>IF(ISNUMBER('2014-basis (ex pendler)'!D14),'2014-basis (ex pendler)'!D14*D$10-G25,IF(ISTEXT('2014-basis (ex pendler)'!D14),'2014-basis (ex pendler)'!D14,""))</f>
        <v/>
      </c>
      <c r="E25" s="50"/>
      <c r="F25" s="173">
        <v>0</v>
      </c>
      <c r="G25" s="174">
        <f t="shared" si="1"/>
        <v>0</v>
      </c>
      <c r="H25" s="50"/>
      <c r="I25" s="50"/>
      <c r="J25" s="50"/>
      <c r="K25" s="50"/>
      <c r="L25" s="50"/>
      <c r="M25" s="50"/>
      <c r="N25" s="50"/>
      <c r="O25" s="50"/>
    </row>
    <row r="26" spans="1:15" ht="12.75" x14ac:dyDescent="0.2">
      <c r="A26" s="80" t="s">
        <v>17</v>
      </c>
      <c r="B26" s="77" t="str">
        <f>IF(ISNUMBER('2014-basis (ex pendler)'!B15),'2014-basis (ex pendler)'!B15*$B$10,IF(ISTEXT('2014-basis (ex pendler)'!B15),'2014-basis (ex pendler)'!B15,""))</f>
        <v/>
      </c>
      <c r="C26" s="77" t="str">
        <f>IF(ISNUMBER('2014-basis (ex pendler)'!C15),'2014-basis (ex pendler)'!C15*C$10,IF(ISTEXT('2014-basis (ex pendler)'!C15),'2014-basis (ex pendler)'!C15,""))</f>
        <v/>
      </c>
      <c r="D26" s="78" t="str">
        <f>IF(ISNUMBER('2014-basis (ex pendler)'!D15),'2014-basis (ex pendler)'!D15*D$10-G26,IF(ISTEXT('2014-basis (ex pendler)'!D15),'2014-basis (ex pendler)'!D15,""))</f>
        <v/>
      </c>
      <c r="E26" s="50"/>
      <c r="F26" s="173">
        <v>0</v>
      </c>
      <c r="G26" s="174">
        <f t="shared" si="1"/>
        <v>0</v>
      </c>
      <c r="H26" s="50"/>
      <c r="I26" s="50"/>
      <c r="J26" s="50"/>
      <c r="K26" s="50"/>
      <c r="L26" s="50"/>
      <c r="M26" s="50"/>
      <c r="N26" s="50"/>
      <c r="O26" s="50"/>
    </row>
    <row r="27" spans="1:15" ht="12.75" x14ac:dyDescent="0.2">
      <c r="A27" s="81" t="s">
        <v>18</v>
      </c>
      <c r="B27" s="77">
        <f>IF(ISNUMBER('2014-basis (ex pendler)'!B16),'2014-basis (ex pendler)'!B16*$B$10,IF(ISTEXT('2014-basis (ex pendler)'!B16),'2014-basis (ex pendler)'!B16,""))</f>
        <v>1468.7200069125149</v>
      </c>
      <c r="C27" s="77" t="str">
        <f>IF(ISNUMBER('2014-basis (ex pendler)'!C16),'2014-basis (ex pendler)'!C16*C$10,IF(ISTEXT('2014-basis (ex pendler)'!C16),'2014-basis (ex pendler)'!C16,""))</f>
        <v/>
      </c>
      <c r="D27" s="78">
        <f>IF(ISNUMBER('2014-basis (ex pendler)'!D16),'2014-basis (ex pendler)'!D16*D$10-G27,IF(ISTEXT('2014-basis (ex pendler)'!D16),'2014-basis (ex pendler)'!D16,""))</f>
        <v>416.87587256454958</v>
      </c>
      <c r="E27" s="50"/>
      <c r="F27" s="173">
        <v>0</v>
      </c>
      <c r="G27" s="174">
        <f t="shared" si="1"/>
        <v>0</v>
      </c>
      <c r="H27" s="50"/>
      <c r="I27" s="50"/>
      <c r="J27" s="50"/>
      <c r="K27" s="50"/>
      <c r="L27" s="50"/>
      <c r="M27" s="50"/>
      <c r="N27" s="50"/>
      <c r="O27" s="50"/>
    </row>
    <row r="28" spans="1:15" ht="12.75" x14ac:dyDescent="0.2">
      <c r="A28" s="81" t="s">
        <v>19</v>
      </c>
      <c r="B28" s="77">
        <f>IF(ISNUMBER('2014-basis (ex pendler)'!B17),'2014-basis (ex pendler)'!B17*$B$10,IF(ISTEXT('2014-basis (ex pendler)'!B17),'2014-basis (ex pendler)'!B17,""))</f>
        <v>1762.4718570263178</v>
      </c>
      <c r="C28" s="77" t="str">
        <f>IF(ISNUMBER('2014-basis (ex pendler)'!C17),'2014-basis (ex pendler)'!C17*C$10,IF(ISTEXT('2014-basis (ex pendler)'!C17),'2014-basis (ex pendler)'!C17,""))</f>
        <v/>
      </c>
      <c r="D28" s="78">
        <f>IF(ISNUMBER('2014-basis (ex pendler)'!D17),'2014-basis (ex pendler)'!D17*D$10-G28,IF(ISTEXT('2014-basis (ex pendler)'!D17),'2014-basis (ex pendler)'!D17,""))</f>
        <v>519.31677440065937</v>
      </c>
      <c r="E28" s="50"/>
      <c r="F28" s="173">
        <v>0</v>
      </c>
      <c r="G28" s="174">
        <f>IF(F28="","",F28*$G$10)</f>
        <v>0</v>
      </c>
      <c r="H28" s="50"/>
      <c r="I28" s="50"/>
      <c r="J28" s="50"/>
      <c r="K28" s="50"/>
      <c r="L28" s="50"/>
      <c r="M28" s="50"/>
      <c r="N28" s="50"/>
      <c r="O28" s="50"/>
    </row>
    <row r="29" spans="1:15" ht="12.75" x14ac:dyDescent="0.2">
      <c r="A29" s="81" t="s">
        <v>20</v>
      </c>
      <c r="B29" s="77">
        <f>IF(ISNUMBER('2014-basis (ex pendler)'!B18),'2014-basis (ex pendler)'!B18*$B$10,IF(ISTEXT('2014-basis (ex pendler)'!B18),'2014-basis (ex pendler)'!B18,""))</f>
        <v>473.3439034720322</v>
      </c>
      <c r="C29" s="77">
        <f>IF(ISNUMBER('2014-basis (ex pendler)'!C18),'2014-basis (ex pendler)'!C18*C$10,IF(ISTEXT('2014-basis (ex pendler)'!C18),'2014-basis (ex pendler)'!C18,""))</f>
        <v>734.36654406567402</v>
      </c>
      <c r="D29" s="78">
        <f>IF(ISNUMBER('2014-basis (ex pendler)'!D18),'2014-basis (ex pendler)'!D18*D$10-G29,IF(ISTEXT('2014-basis (ex pendler)'!D18),'2014-basis (ex pendler)'!D18,""))</f>
        <v>224.14179232757701</v>
      </c>
      <c r="E29" s="50"/>
      <c r="F29" s="173">
        <v>0</v>
      </c>
      <c r="G29" s="174">
        <f t="shared" si="1"/>
        <v>0</v>
      </c>
      <c r="H29" s="50"/>
      <c r="I29" s="50"/>
      <c r="J29" s="50"/>
      <c r="K29" s="50"/>
      <c r="L29" s="50"/>
      <c r="M29" s="50"/>
      <c r="N29" s="50"/>
      <c r="O29" s="50"/>
    </row>
    <row r="30" spans="1:15" ht="12.75" x14ac:dyDescent="0.2">
      <c r="A30" s="81" t="s">
        <v>21</v>
      </c>
      <c r="B30" s="77">
        <f>IF(ISNUMBER('2014-basis (ex pendler)'!B19),'2014-basis (ex pendler)'!B19*$B$10,IF(ISTEXT('2014-basis (ex pendler)'!B19),'2014-basis (ex pendler)'!B19,""))</f>
        <v>604.23457911501009</v>
      </c>
      <c r="C30" s="77">
        <f>IF(ISNUMBER('2014-basis (ex pendler)'!C19),'2014-basis (ex pendler)'!C19*C$10,IF(ISTEXT('2014-basis (ex pendler)'!C19),'2014-basis (ex pendler)'!C19,""))</f>
        <v>881.22938790374235</v>
      </c>
      <c r="D30" s="78">
        <f>IF(ISNUMBER('2014-basis (ex pendler)'!D19),'2014-basis (ex pendler)'!D19*D$10-G30,IF(ISTEXT('2014-basis (ex pendler)'!D19),'2014-basis (ex pendler)'!D19,""))</f>
        <v>281.43692241543982</v>
      </c>
      <c r="E30" s="50"/>
      <c r="F30" s="173">
        <v>1.18</v>
      </c>
      <c r="G30" s="174">
        <f>IF(F30="","",F30*$G$10)</f>
        <v>1.2324864</v>
      </c>
      <c r="H30" s="50"/>
      <c r="I30" s="50"/>
      <c r="J30" s="50"/>
      <c r="K30" s="50"/>
      <c r="L30" s="50"/>
      <c r="M30" s="50"/>
      <c r="N30" s="50"/>
      <c r="O30" s="50"/>
    </row>
    <row r="31" spans="1:15" ht="12.75" x14ac:dyDescent="0.2">
      <c r="A31" s="81" t="s">
        <v>22</v>
      </c>
      <c r="B31" s="77">
        <f>IF(ISNUMBER('2014-basis (ex pendler)'!B20),'2014-basis (ex pendler)'!B20*$B$10,IF(ISTEXT('2014-basis (ex pendler)'!B20),'2014-basis (ex pendler)'!B20,""))</f>
        <v>544.87200805086513</v>
      </c>
      <c r="C31" s="77">
        <f>IF(ISNUMBER('2014-basis (ex pendler)'!C20),'2014-basis (ex pendler)'!C20*C$10,IF(ISTEXT('2014-basis (ex pendler)'!C20),'2014-basis (ex pendler)'!C20,""))</f>
        <v>937.54403497979877</v>
      </c>
      <c r="D31" s="78">
        <f>IF(ISNUMBER('2014-basis (ex pendler)'!D20),'2014-basis (ex pendler)'!D20*D$10-G31,IF(ISTEXT('2014-basis (ex pendler)'!D20),'2014-basis (ex pendler)'!D20,""))</f>
        <v>263.67780752687906</v>
      </c>
      <c r="E31" s="50"/>
      <c r="F31" s="173">
        <v>0</v>
      </c>
      <c r="G31" s="174">
        <f t="shared" si="1"/>
        <v>0</v>
      </c>
      <c r="H31" s="50"/>
      <c r="I31" s="50"/>
      <c r="J31" s="50"/>
      <c r="K31" s="50"/>
      <c r="L31" s="50"/>
      <c r="M31" s="50"/>
      <c r="N31" s="50"/>
      <c r="O31" s="50"/>
    </row>
    <row r="32" spans="1:15" ht="12.75" x14ac:dyDescent="0.2">
      <c r="A32" s="79"/>
      <c r="B32" s="77" t="str">
        <f>IF(ISNUMBER('2014-basis (ex pendler)'!B21),'2014-basis (ex pendler)'!B21*$B$10,IF(ISTEXT('2014-basis (ex pendler)'!B21),'2014-basis (ex pendler)'!B21,""))</f>
        <v/>
      </c>
      <c r="C32" s="77" t="str">
        <f>IF(ISNUMBER('2014-basis (ex pendler)'!C21),'2014-basis (ex pendler)'!C21*C$10,IF(ISTEXT('2014-basis (ex pendler)'!C21),'2014-basis (ex pendler)'!C21,""))</f>
        <v/>
      </c>
      <c r="D32" s="78" t="str">
        <f>IF(ISNUMBER('2014-basis (ex pendler)'!D21),'2014-basis (ex pendler)'!D21*D$10-G32,IF(ISTEXT('2014-basis (ex pendler)'!D21),'2014-basis (ex pendler)'!D21,""))</f>
        <v/>
      </c>
      <c r="E32" s="50"/>
      <c r="F32" s="173">
        <v>0</v>
      </c>
      <c r="G32" s="174">
        <f t="shared" si="1"/>
        <v>0</v>
      </c>
      <c r="H32" s="50"/>
      <c r="I32" s="50"/>
      <c r="J32" s="50"/>
      <c r="K32" s="50"/>
      <c r="L32" s="50"/>
      <c r="M32" s="50"/>
      <c r="N32" s="50"/>
      <c r="O32" s="50"/>
    </row>
    <row r="33" spans="1:15" ht="12.75" x14ac:dyDescent="0.2">
      <c r="A33" s="80" t="s">
        <v>26</v>
      </c>
      <c r="B33" s="77" t="str">
        <f>IF(ISNUMBER('2014-basis (ex pendler)'!B22),'2014-basis (ex pendler)'!B22*$B$10,IF(ISTEXT('2014-basis (ex pendler)'!B22),'2014-basis (ex pendler)'!B22,""))</f>
        <v/>
      </c>
      <c r="C33" s="77" t="str">
        <f>IF(ISNUMBER('2014-basis (ex pendler)'!C22),'2014-basis (ex pendler)'!C22*C$10,IF(ISTEXT('2014-basis (ex pendler)'!C22),'2014-basis (ex pendler)'!C22,""))</f>
        <v/>
      </c>
      <c r="D33" s="78" t="str">
        <f>IF(ISNUMBER('2014-basis (ex pendler)'!D22),'2014-basis (ex pendler)'!D22*D$10-G33,IF(ISTEXT('2014-basis (ex pendler)'!D22),'2014-basis (ex pendler)'!D22,""))</f>
        <v/>
      </c>
      <c r="E33" s="50"/>
      <c r="F33" s="173">
        <v>0</v>
      </c>
      <c r="G33" s="174">
        <f t="shared" si="1"/>
        <v>0</v>
      </c>
      <c r="H33" s="50"/>
      <c r="I33" s="50"/>
      <c r="J33" s="50"/>
      <c r="K33" s="50"/>
      <c r="L33" s="50"/>
      <c r="M33" s="50"/>
      <c r="N33" s="50"/>
      <c r="O33" s="50"/>
    </row>
    <row r="34" spans="1:15" ht="12.75" x14ac:dyDescent="0.2">
      <c r="A34" s="81" t="s">
        <v>27</v>
      </c>
      <c r="B34" s="77">
        <f>IF(ISNUMBER('2014-basis (ex pendler)'!B23),'2014-basis (ex pendler)'!B23*$B$10,IF(ISTEXT('2014-basis (ex pendler)'!B23),'2014-basis (ex pendler)'!B23,""))</f>
        <v>2155.1438839552516</v>
      </c>
      <c r="C34" s="77" t="str">
        <f>IF(ISNUMBER('2014-basis (ex pendler)'!C23),'2014-basis (ex pendler)'!C23*C$10,IF(ISTEXT('2014-basis (ex pendler)'!C23),'2014-basis (ex pendler)'!C23,""))</f>
        <v/>
      </c>
      <c r="D34" s="78">
        <f>IF(ISNUMBER('2014-basis (ex pendler)'!D23),'2014-basis (ex pendler)'!D23*D$10-G34,IF(ISTEXT('2014-basis (ex pendler)'!D23),'2014-basis (ex pendler)'!D23,""))</f>
        <v>522.14123192742375</v>
      </c>
      <c r="E34" s="50"/>
      <c r="F34" s="173">
        <v>0</v>
      </c>
      <c r="G34" s="174">
        <f t="shared" si="1"/>
        <v>0</v>
      </c>
      <c r="H34" s="50"/>
      <c r="I34" s="50"/>
      <c r="J34" s="50"/>
      <c r="K34" s="50"/>
      <c r="L34" s="50"/>
      <c r="M34" s="50"/>
      <c r="N34" s="50"/>
      <c r="O34" s="50"/>
    </row>
    <row r="35" spans="1:15" ht="12.75" x14ac:dyDescent="0.2">
      <c r="A35" s="81" t="s">
        <v>28</v>
      </c>
      <c r="B35" s="77">
        <f>IF(ISNUMBER('2014-basis (ex pendler)'!B24),'2014-basis (ex pendler)'!B24*$B$10,IF(ISTEXT('2014-basis (ex pendler)'!B24),'2014-basis (ex pendler)'!B24,""))</f>
        <v>2646.7491689181488</v>
      </c>
      <c r="C35" s="77" t="str">
        <f>IF(ISNUMBER('2014-basis (ex pendler)'!C24),'2014-basis (ex pendler)'!C24*C$10,IF(ISTEXT('2014-basis (ex pendler)'!C24),'2014-basis (ex pendler)'!C24,""))</f>
        <v/>
      </c>
      <c r="D35" s="78">
        <f>IF(ISNUMBER('2014-basis (ex pendler)'!D24),'2014-basis (ex pendler)'!D24*D$10-G35,IF(ISTEXT('2014-basis (ex pendler)'!D24),'2014-basis (ex pendler)'!D24,""))</f>
        <v>456.16906109865471</v>
      </c>
      <c r="E35" s="50"/>
      <c r="F35" s="173">
        <v>0</v>
      </c>
      <c r="G35" s="174">
        <f t="shared" si="1"/>
        <v>0</v>
      </c>
      <c r="H35" s="50"/>
      <c r="I35" s="50"/>
      <c r="J35" s="50"/>
      <c r="K35" s="50"/>
      <c r="L35" s="50"/>
      <c r="M35" s="50"/>
      <c r="N35" s="50"/>
      <c r="O35" s="50"/>
    </row>
    <row r="36" spans="1:15" ht="12.75" x14ac:dyDescent="0.2">
      <c r="A36" s="81" t="s">
        <v>29</v>
      </c>
      <c r="B36" s="77">
        <f>IF(ISNUMBER('2014-basis (ex pendler)'!B25),'2014-basis (ex pendler)'!B25*$B$10,IF(ISTEXT('2014-basis (ex pendler)'!B25),'2014-basis (ex pendler)'!B25,""))</f>
        <v>961.46958422535204</v>
      </c>
      <c r="C36" s="77">
        <f>IF(ISNUMBER('2014-basis (ex pendler)'!C25),'2014-basis (ex pendler)'!C25*C$10,IF(ISTEXT('2014-basis (ex pendler)'!C25),'2014-basis (ex pendler)'!C25,""))</f>
        <v>1368.2954899315894</v>
      </c>
      <c r="D36" s="78">
        <f>IF(ISNUMBER('2014-basis (ex pendler)'!D25),'2014-basis (ex pendler)'!D25*D$10-G36,IF(ISTEXT('2014-basis (ex pendler)'!D25),'2014-basis (ex pendler)'!D25,""))</f>
        <v>447.70207869376134</v>
      </c>
      <c r="E36" s="50"/>
      <c r="F36" s="173">
        <v>0</v>
      </c>
      <c r="G36" s="174">
        <f t="shared" si="1"/>
        <v>0</v>
      </c>
      <c r="H36" s="50"/>
      <c r="I36" s="50"/>
      <c r="J36" s="50"/>
      <c r="K36" s="50"/>
      <c r="L36" s="50"/>
      <c r="M36" s="50"/>
      <c r="N36" s="50"/>
      <c r="O36" s="50"/>
    </row>
    <row r="37" spans="1:15" ht="12.75" x14ac:dyDescent="0.2">
      <c r="A37" s="81" t="s">
        <v>30</v>
      </c>
      <c r="B37" s="77">
        <f>IF(ISNUMBER('2014-basis (ex pendler)'!B26),'2014-basis (ex pendler)'!B26*$B$10,IF(ISTEXT('2014-basis (ex pendler)'!B26),'2014-basis (ex pendler)'!B26,""))</f>
        <v>1238.7914234849095</v>
      </c>
      <c r="C37" s="77">
        <f>IF(ISNUMBER('2014-basis (ex pendler)'!C26),'2014-basis (ex pendler)'!C26*C$10,IF(ISTEXT('2014-basis (ex pendler)'!C26),'2014-basis (ex pendler)'!C26,""))</f>
        <v>1748.9589579718308</v>
      </c>
      <c r="D37" s="78">
        <f>IF(ISNUMBER('2014-basis (ex pendler)'!D26),'2014-basis (ex pendler)'!D26*D$10-G37,IF(ISTEXT('2014-basis (ex pendler)'!D26),'2014-basis (ex pendler)'!D26,""))</f>
        <v>575.97206949634585</v>
      </c>
      <c r="E37" s="50"/>
      <c r="F37" s="173">
        <v>0</v>
      </c>
      <c r="G37" s="174">
        <f t="shared" si="1"/>
        <v>0</v>
      </c>
      <c r="H37" s="50"/>
      <c r="I37" s="50"/>
      <c r="J37" s="50"/>
      <c r="K37" s="50"/>
      <c r="L37" s="50"/>
      <c r="M37" s="50"/>
      <c r="N37" s="50"/>
      <c r="O37" s="50"/>
    </row>
    <row r="38" spans="1:15" ht="12.75" x14ac:dyDescent="0.2">
      <c r="A38" s="81" t="s">
        <v>31</v>
      </c>
      <c r="B38" s="77">
        <f>IF(ISNUMBER('2014-basis (ex pendler)'!B27),'2014-basis (ex pendler)'!B27*$B$10,IF(ISTEXT('2014-basis (ex pendler)'!B27),'2014-basis (ex pendler)'!B27,""))</f>
        <v>0.13081218832997987</v>
      </c>
      <c r="C38" s="77" t="str">
        <f>IF(ISNUMBER('2014-basis (ex pendler)'!C27),'2014-basis (ex pendler)'!C27*C$10,IF(ISTEXT('2014-basis (ex pendler)'!C27),'2014-basis (ex pendler)'!C27,""))</f>
        <v/>
      </c>
      <c r="D38" s="78" t="str">
        <f>IF(ISNUMBER('2014-basis (ex pendler)'!D27),'2014-basis (ex pendler)'!D27*D$10-G38,IF(ISTEXT('2014-basis (ex pendler)'!D27),'2014-basis (ex pendler)'!D27,""))</f>
        <v/>
      </c>
      <c r="E38" s="50"/>
      <c r="F38" s="173">
        <v>0</v>
      </c>
      <c r="G38" s="174">
        <f t="shared" si="1"/>
        <v>0</v>
      </c>
      <c r="H38" s="50"/>
      <c r="I38" s="161"/>
      <c r="J38" s="50"/>
      <c r="K38" s="50"/>
      <c r="L38" s="50"/>
      <c r="M38" s="50"/>
      <c r="N38" s="50"/>
      <c r="O38" s="50"/>
    </row>
    <row r="39" spans="1:15" ht="12.75" x14ac:dyDescent="0.2">
      <c r="A39" s="79"/>
      <c r="B39" s="77" t="str">
        <f>IF(ISNUMBER('2014-basis (ex pendler)'!B28),'2014-basis (ex pendler)'!B28*$B$10,IF(ISTEXT('2014-basis (ex pendler)'!B28),'2014-basis (ex pendler)'!B28,""))</f>
        <v/>
      </c>
      <c r="C39" s="77" t="str">
        <f>IF(ISNUMBER('2014-basis (ex pendler)'!C28),'2014-basis (ex pendler)'!C28*C$10,IF(ISTEXT('2014-basis (ex pendler)'!C28),'2014-basis (ex pendler)'!C28,""))</f>
        <v/>
      </c>
      <c r="D39" s="78" t="str">
        <f>IF(ISNUMBER('2014-basis (ex pendler)'!D28),'2014-basis (ex pendler)'!D28*D$10-G39,IF(ISTEXT('2014-basis (ex pendler)'!D28),'2014-basis (ex pendler)'!D28,""))</f>
        <v/>
      </c>
      <c r="E39" s="50"/>
      <c r="F39" s="173">
        <v>0</v>
      </c>
      <c r="G39" s="174">
        <f t="shared" si="1"/>
        <v>0</v>
      </c>
      <c r="H39" s="50"/>
      <c r="I39" s="50"/>
      <c r="J39" s="50"/>
      <c r="K39" s="50"/>
      <c r="L39" s="50"/>
      <c r="M39" s="50"/>
      <c r="N39" s="50"/>
      <c r="O39" s="50"/>
    </row>
    <row r="40" spans="1:15" ht="12.75" x14ac:dyDescent="0.2">
      <c r="A40" s="80" t="s">
        <v>35</v>
      </c>
      <c r="B40" s="77" t="str">
        <f>IF(ISNUMBER('2014-basis (ex pendler)'!B29),'2014-basis (ex pendler)'!B29*$B$10,IF(ISTEXT('2014-basis (ex pendler)'!B29),'2014-basis (ex pendler)'!B29,""))</f>
        <v/>
      </c>
      <c r="C40" s="77" t="str">
        <f>IF(ISNUMBER('2014-basis (ex pendler)'!C29),'2014-basis (ex pendler)'!C29*C$10,IF(ISTEXT('2014-basis (ex pendler)'!C29),'2014-basis (ex pendler)'!C29,""))</f>
        <v/>
      </c>
      <c r="D40" s="78" t="str">
        <f>IF(ISNUMBER('2014-basis (ex pendler)'!D29),'2014-basis (ex pendler)'!D29*D$10-G40,IF(ISTEXT('2014-basis (ex pendler)'!D29),'2014-basis (ex pendler)'!D29,""))</f>
        <v/>
      </c>
      <c r="E40" s="50"/>
      <c r="F40" s="173">
        <v>0</v>
      </c>
      <c r="G40" s="174">
        <f t="shared" si="1"/>
        <v>0</v>
      </c>
      <c r="H40" s="50"/>
      <c r="I40" s="50"/>
      <c r="J40" s="50"/>
      <c r="K40" s="50"/>
      <c r="L40" s="50"/>
      <c r="M40" s="50"/>
      <c r="N40" s="50"/>
      <c r="O40" s="50"/>
    </row>
    <row r="41" spans="1:15" ht="12.75" x14ac:dyDescent="0.2">
      <c r="A41" s="81" t="s">
        <v>36</v>
      </c>
      <c r="B41" s="77">
        <f>IF(ISNUMBER('2014-basis (ex pendler)'!B30),'2014-basis (ex pendler)'!B30*$B$10,IF(ISTEXT('2014-basis (ex pendler)'!B30),'2014-basis (ex pendler)'!B30,""))</f>
        <v>2054.6932045366598</v>
      </c>
      <c r="C41" s="77" t="str">
        <f>IF(ISNUMBER('2014-basis (ex pendler)'!C30),'2014-basis (ex pendler)'!C30*C$10,IF(ISTEXT('2014-basis (ex pendler)'!C30),'2014-basis (ex pendler)'!C30,""))</f>
        <v/>
      </c>
      <c r="D41" s="78" t="str">
        <f>IF(ISNUMBER('2014-basis (ex pendler)'!D30),'2014-basis (ex pendler)'!D30*D$10-G41,IF(ISTEXT('2014-basis (ex pendler)'!D30),'2014-basis (ex pendler)'!D30,""))</f>
        <v/>
      </c>
      <c r="E41" s="50"/>
      <c r="F41" s="173">
        <v>0</v>
      </c>
      <c r="G41" s="174">
        <f t="shared" si="1"/>
        <v>0</v>
      </c>
      <c r="H41" s="50"/>
      <c r="I41" s="50"/>
      <c r="J41" s="50"/>
      <c r="K41" s="50"/>
      <c r="L41" s="50"/>
      <c r="M41" s="50"/>
      <c r="N41" s="50"/>
      <c r="O41" s="50"/>
    </row>
    <row r="42" spans="1:15" ht="12.75" x14ac:dyDescent="0.2">
      <c r="A42" s="81" t="s">
        <v>37</v>
      </c>
      <c r="B42" s="77">
        <f>IF(ISNUMBER('2014-basis (ex pendler)'!B31),'2014-basis (ex pendler)'!B31*$B$10,IF(ISTEXT('2014-basis (ex pendler)'!B31),'2014-basis (ex pendler)'!B31,""))</f>
        <v>2223.6371457648288</v>
      </c>
      <c r="C42" s="77" t="str">
        <f>IF(ISNUMBER('2014-basis (ex pendler)'!C31),'2014-basis (ex pendler)'!C31*C$10,IF(ISTEXT('2014-basis (ex pendler)'!C31),'2014-basis (ex pendler)'!C31,""))</f>
        <v/>
      </c>
      <c r="D42" s="78" t="str">
        <f>IF(ISNUMBER('2014-basis (ex pendler)'!D31),'2014-basis (ex pendler)'!D31*D$10-G42,IF(ISTEXT('2014-basis (ex pendler)'!D31),'2014-basis (ex pendler)'!D31,""))</f>
        <v/>
      </c>
      <c r="E42" s="50"/>
      <c r="F42" s="173">
        <v>0</v>
      </c>
      <c r="G42" s="174">
        <f t="shared" si="1"/>
        <v>0</v>
      </c>
      <c r="H42" s="50"/>
      <c r="I42" s="50"/>
      <c r="J42" s="50"/>
      <c r="K42" s="50"/>
      <c r="L42" s="50"/>
      <c r="M42" s="50"/>
      <c r="N42" s="50"/>
      <c r="O42" s="50"/>
    </row>
    <row r="43" spans="1:15" ht="12.75" x14ac:dyDescent="0.2">
      <c r="A43" s="81" t="s">
        <v>77</v>
      </c>
      <c r="B43" s="77" t="str">
        <f>IF(ISNUMBER('2014-basis (ex pendler)'!B32),'2014-basis (ex pendler)'!B32*$B$10,IF(ISTEXT('2014-basis (ex pendler)'!B32),'2014-basis (ex pendler)'!B32,""))</f>
        <v/>
      </c>
      <c r="C43" s="77" t="str">
        <f>IF(ISNUMBER('2014-basis (ex pendler)'!C32),'2014-basis (ex pendler)'!C32*C$10,IF(ISTEXT('2014-basis (ex pendler)'!C32),'2014-basis (ex pendler)'!C32,""))</f>
        <v/>
      </c>
      <c r="D43" s="78">
        <f>IF(ISNUMBER('2014-basis (ex pendler)'!D32),'2014-basis (ex pendler)'!D32*D$10-G43,IF(ISTEXT('2014-basis (ex pendler)'!D32),'2014-basis (ex pendler)'!D32,""))</f>
        <v>555.83316423337988</v>
      </c>
      <c r="E43" s="50"/>
      <c r="F43" s="173">
        <v>1.49</v>
      </c>
      <c r="G43" s="174">
        <f>IF(F43="","",F43*$G$10)</f>
        <v>1.5562752000000002</v>
      </c>
      <c r="H43" s="50"/>
      <c r="I43" s="50"/>
      <c r="J43" s="50"/>
      <c r="K43" s="50"/>
      <c r="L43" s="50"/>
      <c r="M43" s="50"/>
      <c r="N43" s="50"/>
      <c r="O43" s="50"/>
    </row>
    <row r="44" spans="1:15" ht="12.75" x14ac:dyDescent="0.2">
      <c r="A44" s="81" t="s">
        <v>38</v>
      </c>
      <c r="B44" s="77">
        <f>IF(ISNUMBER('2014-basis (ex pendler)'!B33),'2014-basis (ex pendler)'!B33*$B$10,IF(ISTEXT('2014-basis (ex pendler)'!B33),'2014-basis (ex pendler)'!B33,""))</f>
        <v>964.08582799195165</v>
      </c>
      <c r="C44" s="77">
        <f>IF(ISNUMBER('2014-basis (ex pendler)'!C33),'2014-basis (ex pendler)'!C33*C$10,IF(ISTEXT('2014-basis (ex pendler)'!C33),'2014-basis (ex pendler)'!C33,""))</f>
        <v>1319.8949802494969</v>
      </c>
      <c r="D44" s="78">
        <f>IF(ISNUMBER('2014-basis (ex pendler)'!D33),'2014-basis (ex pendler)'!D33*D$10-G44,IF(ISTEXT('2014-basis (ex pendler)'!D33),'2014-basis (ex pendler)'!D33,""))</f>
        <v>445.71473414438634</v>
      </c>
      <c r="E44" s="50"/>
      <c r="F44" s="173">
        <v>0</v>
      </c>
      <c r="G44" s="174">
        <f t="shared" si="1"/>
        <v>0</v>
      </c>
      <c r="H44" s="50"/>
      <c r="I44" s="50"/>
      <c r="J44" s="50"/>
      <c r="K44" s="50"/>
      <c r="L44" s="50"/>
      <c r="M44" s="50"/>
      <c r="N44" s="50"/>
      <c r="O44" s="50"/>
    </row>
    <row r="45" spans="1:15" ht="12.75" x14ac:dyDescent="0.2">
      <c r="A45" s="81" t="s">
        <v>39</v>
      </c>
      <c r="B45" s="77">
        <f>IF(ISNUMBER('2014-basis (ex pendler)'!B34),'2014-basis (ex pendler)'!B34*$B$10,IF(ISTEXT('2014-basis (ex pendler)'!B34),'2014-basis (ex pendler)'!B34,""))</f>
        <v>1227.0183265352111</v>
      </c>
      <c r="C45" s="77">
        <f>IF(ISNUMBER('2014-basis (ex pendler)'!C34),'2014-basis (ex pendler)'!C34*C$10,IF(ISTEXT('2014-basis (ex pendler)'!C34),'2014-basis (ex pendler)'!C34,""))</f>
        <v>1488.642703195171</v>
      </c>
      <c r="D45" s="78">
        <f>IF(ISNUMBER('2014-basis (ex pendler)'!D34),'2014-basis (ex pendler)'!D34*D$10-G45,IF(ISTEXT('2014-basis (ex pendler)'!D34),'2014-basis (ex pendler)'!D34,""))</f>
        <v>555.52989839200325</v>
      </c>
      <c r="E45" s="50"/>
      <c r="F45" s="173">
        <v>0</v>
      </c>
      <c r="G45" s="174">
        <f t="shared" si="1"/>
        <v>0</v>
      </c>
      <c r="H45" s="50"/>
      <c r="I45" s="50"/>
      <c r="J45" s="50"/>
      <c r="K45" s="50"/>
      <c r="L45" s="50"/>
      <c r="M45" s="50"/>
      <c r="N45" s="50"/>
      <c r="O45" s="50"/>
    </row>
    <row r="46" spans="1:15" ht="12.75" x14ac:dyDescent="0.2">
      <c r="A46" s="79"/>
      <c r="B46" s="77" t="str">
        <f>IF(ISNUMBER('2014-basis (ex pendler)'!B35),'2014-basis (ex pendler)'!B35*$B$10,IF(ISTEXT('2014-basis (ex pendler)'!B35),'2014-basis (ex pendler)'!B35,""))</f>
        <v/>
      </c>
      <c r="C46" s="77" t="str">
        <f>IF(ISNUMBER('2014-basis (ex pendler)'!C35),'2014-basis (ex pendler)'!C35*C$10,IF(ISTEXT('2014-basis (ex pendler)'!C35),'2014-basis (ex pendler)'!C35,""))</f>
        <v/>
      </c>
      <c r="D46" s="78" t="str">
        <f>IF(ISNUMBER('2014-basis (ex pendler)'!D35),'2014-basis (ex pendler)'!D35*D$10-G46,IF(ISTEXT('2014-basis (ex pendler)'!D35),'2014-basis (ex pendler)'!D35,""))</f>
        <v/>
      </c>
      <c r="E46" s="50"/>
      <c r="F46" s="173">
        <v>0</v>
      </c>
      <c r="G46" s="174">
        <f t="shared" si="1"/>
        <v>0</v>
      </c>
      <c r="H46" s="50"/>
      <c r="I46" s="50"/>
      <c r="J46" s="50"/>
      <c r="K46" s="50"/>
      <c r="L46" s="50"/>
      <c r="M46" s="50"/>
      <c r="N46" s="50"/>
      <c r="O46" s="50"/>
    </row>
    <row r="47" spans="1:15" ht="12.75" x14ac:dyDescent="0.2">
      <c r="A47" s="80" t="s">
        <v>43</v>
      </c>
      <c r="B47" s="77" t="str">
        <f>IF(ISNUMBER('2014-basis (ex pendler)'!B36),'2014-basis (ex pendler)'!B36*$B$10,IF(ISTEXT('2014-basis (ex pendler)'!B36),'2014-basis (ex pendler)'!B36,""))</f>
        <v/>
      </c>
      <c r="C47" s="77" t="str">
        <f>IF(ISNUMBER('2014-basis (ex pendler)'!C36),'2014-basis (ex pendler)'!C36*C$10,IF(ISTEXT('2014-basis (ex pendler)'!C36),'2014-basis (ex pendler)'!C36,""))</f>
        <v/>
      </c>
      <c r="D47" s="78" t="str">
        <f>IF(ISNUMBER('2014-basis (ex pendler)'!D36),'2014-basis (ex pendler)'!D36*D$10-G47,IF(ISTEXT('2014-basis (ex pendler)'!D36),'2014-basis (ex pendler)'!D36,""))</f>
        <v/>
      </c>
      <c r="E47" s="50"/>
      <c r="F47" s="173">
        <v>0</v>
      </c>
      <c r="G47" s="174">
        <f t="shared" si="1"/>
        <v>0</v>
      </c>
      <c r="H47" s="50"/>
      <c r="I47" s="50"/>
      <c r="J47" s="50"/>
      <c r="K47" s="50"/>
      <c r="L47" s="50"/>
      <c r="M47" s="50"/>
      <c r="N47" s="50"/>
      <c r="O47" s="50"/>
    </row>
    <row r="48" spans="1:15" ht="12.75" x14ac:dyDescent="0.2">
      <c r="A48" s="81" t="s">
        <v>44</v>
      </c>
      <c r="B48" s="77">
        <f>IF(ISNUMBER('2014-basis (ex pendler)'!B37),'2014-basis (ex pendler)'!B37*$B$10,IF(ISTEXT('2014-basis (ex pendler)'!B37),'2014-basis (ex pendler)'!B37,""))</f>
        <v>409.442149472837</v>
      </c>
      <c r="C48" s="77" t="str">
        <f>IF(ISNUMBER('2014-basis (ex pendler)'!C37),'2014-basis (ex pendler)'!C37*C$10,IF(ISTEXT('2014-basis (ex pendler)'!C37),'2014-basis (ex pendler)'!C37,""))</f>
        <v/>
      </c>
      <c r="D48" s="78">
        <f>IF(ISNUMBER('2014-basis (ex pendler)'!D37),'2014-basis (ex pendler)'!D37*D$10-G48,IF(ISTEXT('2014-basis (ex pendler)'!D37),'2014-basis (ex pendler)'!D37,""))</f>
        <v>180.01124101573279</v>
      </c>
      <c r="E48" s="50"/>
      <c r="F48" s="173">
        <v>0</v>
      </c>
      <c r="G48" s="174">
        <f t="shared" si="1"/>
        <v>0</v>
      </c>
      <c r="H48" s="50"/>
      <c r="I48" s="50"/>
      <c r="J48" s="50"/>
      <c r="K48" s="50"/>
      <c r="L48" s="50"/>
      <c r="M48" s="50"/>
      <c r="N48" s="50"/>
      <c r="O48" s="50"/>
    </row>
    <row r="49" spans="1:15" ht="12.75" x14ac:dyDescent="0.2">
      <c r="A49" s="81" t="s">
        <v>45</v>
      </c>
      <c r="B49" s="77">
        <f>IF(ISNUMBER('2014-basis (ex pendler)'!B38),'2014-basis (ex pendler)'!B38*$B$10,IF(ISTEXT('2014-basis (ex pendler)'!B38),'2014-basis (ex pendler)'!B38,""))</f>
        <v>537.63809403621724</v>
      </c>
      <c r="C49" s="77" t="str">
        <f>IF(ISNUMBER('2014-basis (ex pendler)'!C38),'2014-basis (ex pendler)'!C38*C$10,IF(ISTEXT('2014-basis (ex pendler)'!C38),'2014-basis (ex pendler)'!C38,""))</f>
        <v/>
      </c>
      <c r="D49" s="78">
        <f>IF(ISNUMBER('2014-basis (ex pendler)'!D38),'2014-basis (ex pendler)'!D38*D$10-G49,IF(ISTEXT('2014-basis (ex pendler)'!D38),'2014-basis (ex pendler)'!D38,""))</f>
        <v>199.50442898847166</v>
      </c>
      <c r="E49" s="50"/>
      <c r="F49" s="173">
        <v>1.19</v>
      </c>
      <c r="G49" s="174">
        <f>IF(F49="","",F49*$G$10)</f>
        <v>1.2429312000000001</v>
      </c>
      <c r="H49" s="50"/>
      <c r="I49" s="50"/>
      <c r="J49" s="50"/>
      <c r="K49" s="50"/>
      <c r="L49" s="50"/>
      <c r="M49" s="50"/>
      <c r="N49" s="50"/>
      <c r="O49" s="50"/>
    </row>
    <row r="50" spans="1:15" ht="12.75" x14ac:dyDescent="0.2">
      <c r="A50" s="81" t="s">
        <v>46</v>
      </c>
      <c r="B50" s="77">
        <f>IF(ISNUMBER('2014-basis (ex pendler)'!B39),'2014-basis (ex pendler)'!B39*$B$10,IF(ISTEXT('2014-basis (ex pendler)'!B39),'2014-basis (ex pendler)'!B39,""))</f>
        <v>156.76532649464789</v>
      </c>
      <c r="C50" s="77" t="str">
        <f>IF(ISNUMBER('2014-basis (ex pendler)'!C39),'2014-basis (ex pendler)'!C39*C$10,IF(ISTEXT('2014-basis (ex pendler)'!C39),'2014-basis (ex pendler)'!C39,""))</f>
        <v/>
      </c>
      <c r="D50" s="78" t="str">
        <f>IF(ISNUMBER('2014-basis (ex pendler)'!D39),'2014-basis (ex pendler)'!D39*D$10-G50,IF(ISTEXT('2014-basis (ex pendler)'!D39),'2014-basis (ex pendler)'!D39,""))</f>
        <v/>
      </c>
      <c r="E50" s="50"/>
      <c r="F50" s="173">
        <v>0</v>
      </c>
      <c r="G50" s="174">
        <f t="shared" si="1"/>
        <v>0</v>
      </c>
      <c r="H50" s="50"/>
      <c r="I50" s="50"/>
      <c r="J50" s="50"/>
      <c r="K50" s="50"/>
      <c r="L50" s="50"/>
      <c r="M50" s="50"/>
      <c r="N50" s="50"/>
      <c r="O50" s="50"/>
    </row>
    <row r="51" spans="1:15" ht="12.75" x14ac:dyDescent="0.2">
      <c r="A51" s="79"/>
      <c r="B51" s="77" t="str">
        <f>IF(ISNUMBER('2014-basis (ex pendler)'!B40),'2014-basis (ex pendler)'!B40*$B$10,IF(ISTEXT('2014-basis (ex pendler)'!B40),'2014-basis (ex pendler)'!B40,""))</f>
        <v/>
      </c>
      <c r="C51" s="77" t="str">
        <f>IF(ISNUMBER('2014-basis (ex pendler)'!C40),'2014-basis (ex pendler)'!C40*C$10,IF(ISTEXT('2014-basis (ex pendler)'!C40),'2014-basis (ex pendler)'!C40,""))</f>
        <v/>
      </c>
      <c r="D51" s="78" t="str">
        <f>IF(ISNUMBER('2014-basis (ex pendler)'!D40),'2014-basis (ex pendler)'!D40*D$10-G51,IF(ISTEXT('2014-basis (ex pendler)'!D40),'2014-basis (ex pendler)'!D40,""))</f>
        <v/>
      </c>
      <c r="E51" s="50"/>
      <c r="F51" s="173">
        <v>0</v>
      </c>
      <c r="G51" s="174">
        <f t="shared" si="1"/>
        <v>0</v>
      </c>
      <c r="H51" s="50"/>
      <c r="I51" s="50"/>
      <c r="J51" s="50"/>
      <c r="K51" s="50"/>
      <c r="L51" s="50"/>
      <c r="M51" s="50"/>
      <c r="N51" s="50"/>
      <c r="O51" s="50"/>
    </row>
    <row r="52" spans="1:15" ht="12.75" x14ac:dyDescent="0.2">
      <c r="A52" s="80" t="s">
        <v>49</v>
      </c>
      <c r="B52" s="77" t="str">
        <f>IF(ISNUMBER('2014-basis (ex pendler)'!B41),'2014-basis (ex pendler)'!B41*$B$10,IF(ISTEXT('2014-basis (ex pendler)'!B41),'2014-basis (ex pendler)'!B41,""))</f>
        <v/>
      </c>
      <c r="C52" s="77" t="str">
        <f>IF(ISNUMBER('2014-basis (ex pendler)'!C41),'2014-basis (ex pendler)'!C41*C$10,IF(ISTEXT('2014-basis (ex pendler)'!C41),'2014-basis (ex pendler)'!C41,""))</f>
        <v/>
      </c>
      <c r="D52" s="78" t="str">
        <f>IF(ISNUMBER('2014-basis (ex pendler)'!D41),'2014-basis (ex pendler)'!D41*D$10-G52,IF(ISTEXT('2014-basis (ex pendler)'!D41),'2014-basis (ex pendler)'!D41,""))</f>
        <v/>
      </c>
      <c r="E52" s="50"/>
      <c r="F52" s="173">
        <v>0</v>
      </c>
      <c r="G52" s="174">
        <f t="shared" si="1"/>
        <v>0</v>
      </c>
      <c r="H52" s="50"/>
      <c r="I52" s="50"/>
      <c r="J52" s="50"/>
      <c r="K52" s="50"/>
      <c r="L52" s="50"/>
      <c r="M52" s="50"/>
      <c r="N52" s="50"/>
      <c r="O52" s="50"/>
    </row>
    <row r="53" spans="1:15" ht="12.75" x14ac:dyDescent="0.2">
      <c r="A53" s="81" t="s">
        <v>50</v>
      </c>
      <c r="B53" s="77">
        <f>IF(ISNUMBER('2014-basis (ex pendler)'!B42),'2014-basis (ex pendler)'!B42*$B$10,IF(ISTEXT('2014-basis (ex pendler)'!B42),'2014-basis (ex pendler)'!B42,""))</f>
        <v>24.357229467042252</v>
      </c>
      <c r="C53" s="77" t="str">
        <f>IF(ISNUMBER('2014-basis (ex pendler)'!C42),'2014-basis (ex pendler)'!C42*C$10,IF(ISTEXT('2014-basis (ex pendler)'!C42),'2014-basis (ex pendler)'!C42,""))</f>
        <v/>
      </c>
      <c r="D53" s="78" t="str">
        <f>IF(ISNUMBER('2014-basis (ex pendler)'!D42),'2014-basis (ex pendler)'!D42*D$10-G53,IF(ISTEXT('2014-basis (ex pendler)'!D42),'2014-basis (ex pendler)'!D42,""))</f>
        <v/>
      </c>
      <c r="E53" s="50"/>
      <c r="F53" s="173">
        <v>0</v>
      </c>
      <c r="G53" s="174">
        <f t="shared" si="1"/>
        <v>0</v>
      </c>
      <c r="H53" s="50"/>
      <c r="I53" s="50"/>
      <c r="J53" s="50"/>
      <c r="K53" s="50"/>
      <c r="L53" s="50"/>
      <c r="M53" s="50"/>
      <c r="N53" s="50"/>
      <c r="O53" s="50"/>
    </row>
    <row r="54" spans="1:15" ht="12.75" x14ac:dyDescent="0.2">
      <c r="A54" s="81" t="s">
        <v>51</v>
      </c>
      <c r="B54" s="77">
        <f>IF(ISNUMBER('2014-basis (ex pendler)'!B43),'2014-basis (ex pendler)'!B43*$B$10,IF(ISTEXT('2014-basis (ex pendler)'!B43),'2014-basis (ex pendler)'!B43,""))</f>
        <v>12.178614733521126</v>
      </c>
      <c r="C54" s="77" t="str">
        <f>IF(ISNUMBER('2014-basis (ex pendler)'!C43),'2014-basis (ex pendler)'!C43*C$10,IF(ISTEXT('2014-basis (ex pendler)'!C43),'2014-basis (ex pendler)'!C43,""))</f>
        <v/>
      </c>
      <c r="D54" s="78" t="str">
        <f>IF(ISNUMBER('2014-basis (ex pendler)'!D43),'2014-basis (ex pendler)'!D43*D$10-G54,IF(ISTEXT('2014-basis (ex pendler)'!D43),'2014-basis (ex pendler)'!D43,""))</f>
        <v/>
      </c>
      <c r="E54" s="50"/>
      <c r="F54" s="173">
        <v>0</v>
      </c>
      <c r="G54" s="174">
        <f t="shared" si="1"/>
        <v>0</v>
      </c>
      <c r="H54" s="50"/>
      <c r="I54" s="50"/>
      <c r="J54" s="50"/>
      <c r="K54" s="50"/>
      <c r="L54" s="50"/>
      <c r="M54" s="50"/>
      <c r="N54" s="50"/>
      <c r="O54" s="50"/>
    </row>
    <row r="55" spans="1:15" ht="12.75" x14ac:dyDescent="0.2">
      <c r="A55" s="81" t="s">
        <v>52</v>
      </c>
      <c r="B55" s="77" t="str">
        <f>IF(ISNUMBER('2014-basis (ex pendler)'!B44),'2014-basis (ex pendler)'!B44*$B$10,IF(ISTEXT('2014-basis (ex pendler)'!B44),'2014-basis (ex pendler)'!B44,""))</f>
        <v>Gratis</v>
      </c>
      <c r="C55" s="77" t="str">
        <f>IF(ISNUMBER('2014-basis (ex pendler)'!C44),'2014-basis (ex pendler)'!C44*C$10,IF(ISTEXT('2014-basis (ex pendler)'!C44),'2014-basis (ex pendler)'!C44,""))</f>
        <v/>
      </c>
      <c r="D55" s="78" t="str">
        <f>IF(ISNUMBER('2014-basis (ex pendler)'!D44),'2014-basis (ex pendler)'!D44*D$10-G55,IF(ISTEXT('2014-basis (ex pendler)'!D44),'2014-basis (ex pendler)'!D44,""))</f>
        <v/>
      </c>
      <c r="E55" s="50"/>
      <c r="F55" s="173">
        <v>0</v>
      </c>
      <c r="G55" s="174">
        <f t="shared" si="1"/>
        <v>0</v>
      </c>
      <c r="H55" s="50"/>
      <c r="I55" s="161"/>
      <c r="J55" s="50"/>
      <c r="K55" s="50"/>
      <c r="L55" s="50"/>
      <c r="M55" s="50"/>
      <c r="N55" s="50"/>
      <c r="O55" s="50"/>
    </row>
    <row r="56" spans="1:15" ht="12.75" x14ac:dyDescent="0.2">
      <c r="A56" s="81"/>
      <c r="B56" s="77" t="str">
        <f>IF(ISNUMBER('2014-basis (ex pendler)'!B45),'2014-basis (ex pendler)'!B45*$B$10,IF(ISTEXT('2014-basis (ex pendler)'!B45),'2014-basis (ex pendler)'!B45,""))</f>
        <v/>
      </c>
      <c r="C56" s="77" t="str">
        <f>IF(ISNUMBER('2014-basis (ex pendler)'!C45),'2014-basis (ex pendler)'!C45*C$10,IF(ISTEXT('2014-basis (ex pendler)'!C45),'2014-basis (ex pendler)'!C45,""))</f>
        <v/>
      </c>
      <c r="D56" s="78" t="str">
        <f>IF(ISNUMBER('2014-basis (ex pendler)'!D45),'2014-basis (ex pendler)'!D45*D$10-G56,IF(ISTEXT('2014-basis (ex pendler)'!D45),'2014-basis (ex pendler)'!D45,""))</f>
        <v/>
      </c>
      <c r="E56" s="50"/>
      <c r="F56" s="173">
        <v>0</v>
      </c>
      <c r="G56" s="174">
        <f t="shared" si="1"/>
        <v>0</v>
      </c>
      <c r="H56" s="50"/>
      <c r="I56" s="50"/>
      <c r="J56" s="50"/>
      <c r="K56" s="50"/>
      <c r="L56" s="50"/>
      <c r="M56" s="50"/>
      <c r="N56" s="50"/>
      <c r="O56" s="50"/>
    </row>
    <row r="57" spans="1:15" ht="12.75" x14ac:dyDescent="0.2">
      <c r="A57" s="80" t="s">
        <v>53</v>
      </c>
      <c r="B57" s="77" t="str">
        <f>IF(ISNUMBER('2014-basis (ex pendler)'!B46),'2014-basis (ex pendler)'!B46*$B$10,IF(ISTEXT('2014-basis (ex pendler)'!B46),'2014-basis (ex pendler)'!B46,""))</f>
        <v/>
      </c>
      <c r="C57" s="77" t="str">
        <f>IF(ISNUMBER('2014-basis (ex pendler)'!C46),'2014-basis (ex pendler)'!C46*C$10,IF(ISTEXT('2014-basis (ex pendler)'!C46),'2014-basis (ex pendler)'!C46,""))</f>
        <v/>
      </c>
      <c r="D57" s="78" t="str">
        <f>IF(ISNUMBER('2014-basis (ex pendler)'!D46),'2014-basis (ex pendler)'!D46*D$10-G57,IF(ISTEXT('2014-basis (ex pendler)'!D46),'2014-basis (ex pendler)'!D46,""))</f>
        <v/>
      </c>
      <c r="E57" s="50"/>
      <c r="F57" s="173">
        <v>0</v>
      </c>
      <c r="G57" s="174">
        <f t="shared" si="1"/>
        <v>0</v>
      </c>
      <c r="H57" s="50"/>
      <c r="I57" s="50"/>
      <c r="J57" s="50"/>
      <c r="K57" s="50"/>
      <c r="L57" s="50"/>
      <c r="M57" s="50"/>
      <c r="N57" s="50"/>
      <c r="O57" s="50"/>
    </row>
    <row r="58" spans="1:15" ht="12.75" x14ac:dyDescent="0.2">
      <c r="A58" s="81" t="s">
        <v>54</v>
      </c>
      <c r="B58" s="77">
        <f>IF(ISNUMBER('2014-basis (ex pendler)'!B47),'2014-basis (ex pendler)'!B47*$B$10,IF(ISTEXT('2014-basis (ex pendler)'!B47),'2014-basis (ex pendler)'!B47,""))</f>
        <v>6850.5034906527153</v>
      </c>
      <c r="C58" s="77" t="str">
        <f>IF(ISNUMBER('2014-basis (ex pendler)'!C47),'2014-basis (ex pendler)'!C47*C$10,IF(ISTEXT('2014-basis (ex pendler)'!C47),'2014-basis (ex pendler)'!C47,""))</f>
        <v/>
      </c>
      <c r="D58" s="78" t="str">
        <f>IF(ISNUMBER('2014-basis (ex pendler)'!D47),'2014-basis (ex pendler)'!D47*D$10-G58,IF(ISTEXT('2014-basis (ex pendler)'!D47),'2014-basis (ex pendler)'!D47,""))</f>
        <v/>
      </c>
      <c r="E58" s="50"/>
      <c r="F58" s="173">
        <v>0</v>
      </c>
      <c r="G58" s="174">
        <f t="shared" si="1"/>
        <v>0</v>
      </c>
      <c r="H58" s="50"/>
      <c r="I58" s="50"/>
      <c r="J58" s="50"/>
      <c r="K58" s="50"/>
      <c r="L58" s="50"/>
      <c r="M58" s="50"/>
      <c r="N58" s="50"/>
      <c r="O58" s="50"/>
    </row>
    <row r="59" spans="1:15" ht="12.75" x14ac:dyDescent="0.2">
      <c r="A59" s="81" t="s">
        <v>55</v>
      </c>
      <c r="B59" s="77">
        <f>IF(ISNUMBER('2014-basis (ex pendler)'!B48),'2014-basis (ex pendler)'!B48*$B$10,IF(ISTEXT('2014-basis (ex pendler)'!B48),'2014-basis (ex pendler)'!B48,""))</f>
        <v>7529.3140983346475</v>
      </c>
      <c r="C59" s="77" t="str">
        <f>IF(ISNUMBER('2014-basis (ex pendler)'!C48),'2014-basis (ex pendler)'!C48*C$10,IF(ISTEXT('2014-basis (ex pendler)'!C48),'2014-basis (ex pendler)'!C48,""))</f>
        <v/>
      </c>
      <c r="D59" s="78" t="str">
        <f>IF(ISNUMBER('2014-basis (ex pendler)'!D48),'2014-basis (ex pendler)'!D48*D$10-G59,IF(ISTEXT('2014-basis (ex pendler)'!D48),'2014-basis (ex pendler)'!D48,""))</f>
        <v/>
      </c>
      <c r="E59" s="50"/>
      <c r="F59" s="173">
        <v>0</v>
      </c>
      <c r="G59" s="174">
        <f t="shared" si="1"/>
        <v>0</v>
      </c>
      <c r="H59" s="50"/>
      <c r="I59" s="50"/>
      <c r="J59" s="50"/>
      <c r="K59" s="50"/>
      <c r="L59" s="50"/>
      <c r="M59" s="50"/>
      <c r="N59" s="50"/>
      <c r="O59" s="50"/>
    </row>
    <row r="60" spans="1:15" ht="12.75" x14ac:dyDescent="0.2">
      <c r="A60" s="81" t="s">
        <v>56</v>
      </c>
      <c r="B60" s="77">
        <f>IF(ISNUMBER('2014-basis (ex pendler)'!B49),'2014-basis (ex pendler)'!B49*$B$10,IF(ISTEXT('2014-basis (ex pendler)'!B49),'2014-basis (ex pendler)'!B49,""))</f>
        <v>8209.6421274012064</v>
      </c>
      <c r="C60" s="77" t="str">
        <f>IF(ISNUMBER('2014-basis (ex pendler)'!C49),'2014-basis (ex pendler)'!C49*C$10,IF(ISTEXT('2014-basis (ex pendler)'!C49),'2014-basis (ex pendler)'!C49,""))</f>
        <v/>
      </c>
      <c r="D60" s="78" t="str">
        <f>IF(ISNUMBER('2014-basis (ex pendler)'!D49),'2014-basis (ex pendler)'!D49*D$10-G60,IF(ISTEXT('2014-basis (ex pendler)'!D49),'2014-basis (ex pendler)'!D49,""))</f>
        <v/>
      </c>
      <c r="E60" s="50"/>
      <c r="F60" s="173">
        <v>0</v>
      </c>
      <c r="G60" s="174">
        <f t="shared" si="1"/>
        <v>0</v>
      </c>
      <c r="H60" s="50"/>
      <c r="I60" s="50"/>
      <c r="J60" s="50"/>
      <c r="K60" s="50"/>
      <c r="L60" s="50"/>
      <c r="M60" s="50"/>
      <c r="N60" s="50"/>
      <c r="O60" s="50"/>
    </row>
    <row r="61" spans="1:15" ht="12.75" x14ac:dyDescent="0.2">
      <c r="A61" s="81" t="s">
        <v>79</v>
      </c>
      <c r="B61" s="77" t="str">
        <f>IF(ISNUMBER('2014-basis (ex pendler)'!B50),'2014-basis (ex pendler)'!B50*$B$10,IF(ISTEXT('2014-basis (ex pendler)'!B50),'2014-basis (ex pendler)'!B50,""))</f>
        <v/>
      </c>
      <c r="C61" s="77" t="str">
        <f>IF(ISNUMBER('2014-basis (ex pendler)'!C50),'2014-basis (ex pendler)'!C50*C$10,IF(ISTEXT('2014-basis (ex pendler)'!C50),'2014-basis (ex pendler)'!C50,""))</f>
        <v/>
      </c>
      <c r="D61" s="78">
        <f>IF(ISNUMBER('2014-basis (ex pendler)'!D50),'2014-basis (ex pendler)'!D50*D$10-G61,IF(ISTEXT('2014-basis (ex pendler)'!D50),'2014-basis (ex pendler)'!D50,""))</f>
        <v>2011.9192309269017</v>
      </c>
      <c r="E61" s="50"/>
      <c r="F61" s="173">
        <v>72.88</v>
      </c>
      <c r="G61" s="174">
        <f>IF(F61="","",F61*$G$10)</f>
        <v>76.121702400000004</v>
      </c>
      <c r="H61" s="50"/>
      <c r="I61" s="50"/>
      <c r="J61" s="50"/>
      <c r="K61" s="50"/>
      <c r="L61" s="50"/>
      <c r="M61" s="50"/>
      <c r="N61" s="50"/>
      <c r="O61" s="50"/>
    </row>
    <row r="62" spans="1:15" ht="12.75" x14ac:dyDescent="0.2">
      <c r="A62" s="81" t="s">
        <v>57</v>
      </c>
      <c r="B62" s="77">
        <f>IF(ISNUMBER('2014-basis (ex pendler)'!B51),'2014-basis (ex pendler)'!B51*$B$10,IF(ISTEXT('2014-basis (ex pendler)'!B51),'2014-basis (ex pendler)'!B51,""))</f>
        <v>678.81060768193151</v>
      </c>
      <c r="C62" s="77" t="str">
        <f>IF(ISNUMBER('2014-basis (ex pendler)'!C51),'2014-basis (ex pendler)'!C51*C$10,IF(ISTEXT('2014-basis (ex pendler)'!C51),'2014-basis (ex pendler)'!C51,""))</f>
        <v/>
      </c>
      <c r="D62" s="78" t="str">
        <f>IF(ISNUMBER('2014-basis (ex pendler)'!D51),'2014-basis (ex pendler)'!D51*D$10-G62,IF(ISTEXT('2014-basis (ex pendler)'!D51),'2014-basis (ex pendler)'!D51,""))</f>
        <v/>
      </c>
      <c r="E62" s="50"/>
      <c r="F62" s="173">
        <v>0</v>
      </c>
      <c r="G62" s="174">
        <f t="shared" si="1"/>
        <v>0</v>
      </c>
      <c r="H62" s="50"/>
      <c r="I62" s="50"/>
      <c r="J62" s="50"/>
      <c r="K62" s="50"/>
      <c r="L62" s="50"/>
      <c r="M62" s="50"/>
      <c r="N62" s="50"/>
      <c r="O62" s="50"/>
    </row>
    <row r="63" spans="1:15" ht="12.75" x14ac:dyDescent="0.2">
      <c r="A63" s="79"/>
      <c r="B63" s="77" t="str">
        <f>IF(ISNUMBER('2014-basis (ex pendler)'!B52),'2014-basis (ex pendler)'!B52*$B$10,IF(ISTEXT('2014-basis (ex pendler)'!B52),'2014-basis (ex pendler)'!B52,""))</f>
        <v/>
      </c>
      <c r="C63" s="77" t="str">
        <f>IF(ISNUMBER('2014-basis (ex pendler)'!C52),'2014-basis (ex pendler)'!C52*C$10,IF(ISTEXT('2014-basis (ex pendler)'!C52),'2014-basis (ex pendler)'!C52,""))</f>
        <v/>
      </c>
      <c r="D63" s="78" t="str">
        <f>IF(ISNUMBER('2014-basis (ex pendler)'!D52),'2014-basis (ex pendler)'!D52*D$10-G63,IF(ISTEXT('2014-basis (ex pendler)'!D52),'2014-basis (ex pendler)'!D52,""))</f>
        <v/>
      </c>
      <c r="E63" s="50"/>
      <c r="F63" s="173">
        <v>0</v>
      </c>
      <c r="G63" s="174">
        <f t="shared" si="1"/>
        <v>0</v>
      </c>
      <c r="H63" s="50"/>
      <c r="I63" s="50"/>
      <c r="J63" s="50"/>
      <c r="K63" s="50"/>
      <c r="L63" s="50"/>
      <c r="M63" s="50"/>
      <c r="N63" s="50"/>
      <c r="O63" s="50"/>
    </row>
    <row r="64" spans="1:15" ht="12.75" x14ac:dyDescent="0.2">
      <c r="A64" s="80" t="s">
        <v>58</v>
      </c>
      <c r="B64" s="77" t="str">
        <f>IF(ISNUMBER('2014-basis (ex pendler)'!B53),'2014-basis (ex pendler)'!B53*$B$10,IF(ISTEXT('2014-basis (ex pendler)'!B53),'2014-basis (ex pendler)'!B53,""))</f>
        <v/>
      </c>
      <c r="C64" s="77" t="str">
        <f>IF(ISNUMBER('2014-basis (ex pendler)'!C53),'2014-basis (ex pendler)'!C53*C$10,IF(ISTEXT('2014-basis (ex pendler)'!C53),'2014-basis (ex pendler)'!C53,""))</f>
        <v/>
      </c>
      <c r="D64" s="78" t="str">
        <f>IF(ISNUMBER('2014-basis (ex pendler)'!D53),'2014-basis (ex pendler)'!D53*D$10-G64,IF(ISTEXT('2014-basis (ex pendler)'!D53),'2014-basis (ex pendler)'!D53,""))</f>
        <v/>
      </c>
      <c r="E64" s="50"/>
      <c r="F64" s="173">
        <v>0</v>
      </c>
      <c r="G64" s="174">
        <f t="shared" si="1"/>
        <v>0</v>
      </c>
      <c r="H64" s="50"/>
      <c r="I64" s="50"/>
      <c r="J64" s="50"/>
      <c r="K64" s="50"/>
      <c r="L64" s="50"/>
      <c r="M64" s="50"/>
      <c r="N64" s="50"/>
      <c r="O64" s="50"/>
    </row>
    <row r="65" spans="1:15" ht="12.75" x14ac:dyDescent="0.2">
      <c r="A65" s="81" t="s">
        <v>59</v>
      </c>
      <c r="B65" s="77">
        <f>IF(ISNUMBER('2014-basis (ex pendler)'!B54),'2014-basis (ex pendler)'!B54*$B$10,IF(ISTEXT('2014-basis (ex pendler)'!B54),'2014-basis (ex pendler)'!B54,""))</f>
        <v>120.56959398374245</v>
      </c>
      <c r="C65" s="77" t="str">
        <f>IF(ISNUMBER('2014-basis (ex pendler)'!C54),'2014-basis (ex pendler)'!C54*C$10,IF(ISTEXT('2014-basis (ex pendler)'!C54),'2014-basis (ex pendler)'!C54,""))</f>
        <v/>
      </c>
      <c r="D65" s="78" t="str">
        <f>IF(ISNUMBER('2014-basis (ex pendler)'!D54),'2014-basis (ex pendler)'!D54*D$10-G65,IF(ISTEXT('2014-basis (ex pendler)'!D54),'2014-basis (ex pendler)'!D54,""))</f>
        <v/>
      </c>
      <c r="E65" s="50"/>
      <c r="F65" s="173">
        <v>0</v>
      </c>
      <c r="G65" s="174">
        <f t="shared" si="1"/>
        <v>0</v>
      </c>
      <c r="H65" s="50"/>
      <c r="I65" s="50"/>
      <c r="J65" s="50"/>
      <c r="K65" s="50"/>
      <c r="L65" s="50"/>
      <c r="M65" s="50"/>
      <c r="N65" s="50"/>
      <c r="O65" s="50"/>
    </row>
    <row r="66" spans="1:15" ht="12.75" x14ac:dyDescent="0.2">
      <c r="A66" s="81" t="s">
        <v>60</v>
      </c>
      <c r="B66" s="77">
        <f>IF(ISNUMBER('2014-basis (ex pendler)'!B55),'2014-basis (ex pendler)'!B55*$B$10,IF(ISTEXT('2014-basis (ex pendler)'!B55),'2014-basis (ex pendler)'!B55,""))</f>
        <v>157.17084427847084</v>
      </c>
      <c r="C66" s="77" t="str">
        <f>IF(ISNUMBER('2014-basis (ex pendler)'!C55),'2014-basis (ex pendler)'!C55*C$10,IF(ISTEXT('2014-basis (ex pendler)'!C55),'2014-basis (ex pendler)'!C55,""))</f>
        <v/>
      </c>
      <c r="D66" s="78" t="str">
        <f>IF(ISNUMBER('2014-basis (ex pendler)'!D55),'2014-basis (ex pendler)'!D55*D$10-G66,IF(ISTEXT('2014-basis (ex pendler)'!D55),'2014-basis (ex pendler)'!D55,""))</f>
        <v/>
      </c>
      <c r="E66" s="50"/>
      <c r="F66" s="173">
        <v>0</v>
      </c>
      <c r="G66" s="174">
        <f t="shared" si="1"/>
        <v>0</v>
      </c>
      <c r="H66" s="50"/>
      <c r="I66" s="50"/>
      <c r="J66" s="50"/>
      <c r="K66" s="50"/>
      <c r="L66" s="50"/>
      <c r="M66" s="50"/>
      <c r="N66" s="50"/>
      <c r="O66" s="50"/>
    </row>
    <row r="67" spans="1:15" ht="12.75" x14ac:dyDescent="0.2">
      <c r="A67" s="81" t="s">
        <v>61</v>
      </c>
      <c r="B67" s="77">
        <f>IF(ISNUMBER('2014-basis (ex pendler)'!B56),'2014-basis (ex pendler)'!B56*$B$10,IF(ISTEXT('2014-basis (ex pendler)'!B56),'2014-basis (ex pendler)'!B56,""))</f>
        <v>232.15239062921529</v>
      </c>
      <c r="C67" s="77" t="str">
        <f>IF(ISNUMBER('2014-basis (ex pendler)'!C56),'2014-basis (ex pendler)'!C56*C$10,IF(ISTEXT('2014-basis (ex pendler)'!C56),'2014-basis (ex pendler)'!C56,""))</f>
        <v/>
      </c>
      <c r="D67" s="78" t="str">
        <f>IF(ISNUMBER('2014-basis (ex pendler)'!D56),'2014-basis (ex pendler)'!D56*D$10-G67,IF(ISTEXT('2014-basis (ex pendler)'!D56),'2014-basis (ex pendler)'!D56,""))</f>
        <v/>
      </c>
      <c r="E67" s="50"/>
      <c r="F67" s="173">
        <v>0</v>
      </c>
      <c r="G67" s="174">
        <f t="shared" si="1"/>
        <v>0</v>
      </c>
      <c r="H67" s="50"/>
      <c r="I67" s="50"/>
      <c r="J67" s="50"/>
      <c r="K67" s="50"/>
      <c r="L67" s="50"/>
      <c r="M67" s="50"/>
      <c r="N67" s="50"/>
      <c r="O67" s="50"/>
    </row>
    <row r="68" spans="1:15" ht="12.75" x14ac:dyDescent="0.2">
      <c r="A68" s="81" t="s">
        <v>62</v>
      </c>
      <c r="B68" s="77">
        <f>IF(ISNUMBER('2014-basis (ex pendler)'!B57),'2014-basis (ex pendler)'!B57*$B$10,IF(ISTEXT('2014-basis (ex pendler)'!B57),'2014-basis (ex pendler)'!B57,""))</f>
        <v>251.94427472354124</v>
      </c>
      <c r="C68" s="77" t="str">
        <f>IF(ISNUMBER('2014-basis (ex pendler)'!C57),'2014-basis (ex pendler)'!C57*C$10,IF(ISTEXT('2014-basis (ex pendler)'!C57),'2014-basis (ex pendler)'!C57,""))</f>
        <v/>
      </c>
      <c r="D68" s="78" t="str">
        <f>IF(ISNUMBER('2014-basis (ex pendler)'!D57),'2014-basis (ex pendler)'!D57*D$10-G68,IF(ISTEXT('2014-basis (ex pendler)'!D57),'2014-basis (ex pendler)'!D57,""))</f>
        <v/>
      </c>
      <c r="E68" s="50"/>
      <c r="F68" s="173">
        <v>0</v>
      </c>
      <c r="G68" s="174">
        <f t="shared" si="1"/>
        <v>0</v>
      </c>
      <c r="H68" s="50"/>
      <c r="I68" s="50"/>
      <c r="J68" s="50"/>
      <c r="K68" s="50"/>
      <c r="L68" s="50"/>
      <c r="M68" s="50"/>
      <c r="N68" s="50"/>
      <c r="O68" s="50"/>
    </row>
    <row r="69" spans="1:15" ht="12.75" x14ac:dyDescent="0.2">
      <c r="A69" s="81" t="s">
        <v>63</v>
      </c>
      <c r="B69" s="77">
        <f>IF(ISNUMBER('2014-basis (ex pendler)'!B58),'2014-basis (ex pendler)'!B58*$B$10,IF(ISTEXT('2014-basis (ex pendler)'!B58),'2014-basis (ex pendler)'!B58,""))</f>
        <v>146.36575752241447</v>
      </c>
      <c r="C69" s="77" t="str">
        <f>IF(ISNUMBER('2014-basis (ex pendler)'!C58),'2014-basis (ex pendler)'!C58*C$10,IF(ISTEXT('2014-basis (ex pendler)'!C58),'2014-basis (ex pendler)'!C58,""))</f>
        <v/>
      </c>
      <c r="D69" s="78" t="str">
        <f>IF(ISNUMBER('2014-basis (ex pendler)'!D58),'2014-basis (ex pendler)'!D58*D$10-G69,IF(ISTEXT('2014-basis (ex pendler)'!D58),'2014-basis (ex pendler)'!D58,""))</f>
        <v/>
      </c>
      <c r="E69" s="50"/>
      <c r="F69" s="173">
        <v>0</v>
      </c>
      <c r="G69" s="174">
        <f t="shared" si="1"/>
        <v>0</v>
      </c>
      <c r="H69" s="50"/>
      <c r="I69" s="50"/>
      <c r="J69" s="50"/>
      <c r="K69" s="50"/>
      <c r="L69" s="50"/>
      <c r="M69" s="50"/>
      <c r="N69" s="50"/>
      <c r="O69" s="50"/>
    </row>
    <row r="70" spans="1:15" ht="12.75" x14ac:dyDescent="0.2">
      <c r="A70" s="81" t="s">
        <v>64</v>
      </c>
      <c r="B70" s="77">
        <f>IF(ISNUMBER('2014-basis (ex pendler)'!B59),'2014-basis (ex pendler)'!B59*$B$10,IF(ISTEXT('2014-basis (ex pendler)'!B59),'2014-basis (ex pendler)'!B59,""))</f>
        <v>14.637883874124746</v>
      </c>
      <c r="C70" s="77" t="str">
        <f>IF(ISNUMBER('2014-basis (ex pendler)'!C59),'2014-basis (ex pendler)'!C59*C$10,IF(ISTEXT('2014-basis (ex pendler)'!C59),'2014-basis (ex pendler)'!C59,""))</f>
        <v/>
      </c>
      <c r="D70" s="78" t="str">
        <f>IF(ISNUMBER('2014-basis (ex pendler)'!D59),'2014-basis (ex pendler)'!D59*D$10-G70,IF(ISTEXT('2014-basis (ex pendler)'!D59),'2014-basis (ex pendler)'!D59,""))</f>
        <v/>
      </c>
      <c r="E70" s="50"/>
      <c r="F70" s="173">
        <v>0</v>
      </c>
      <c r="G70" s="174">
        <f t="shared" si="1"/>
        <v>0</v>
      </c>
      <c r="H70" s="50"/>
      <c r="I70" s="50"/>
      <c r="J70" s="50"/>
      <c r="K70" s="50"/>
      <c r="L70" s="50"/>
      <c r="M70" s="50"/>
      <c r="N70" s="50"/>
      <c r="O70" s="50"/>
    </row>
    <row r="71" spans="1:15" ht="12.75" x14ac:dyDescent="0.2">
      <c r="A71" s="81" t="s">
        <v>65</v>
      </c>
      <c r="B71" s="77">
        <f>IF(ISNUMBER('2014-basis (ex pendler)'!B60),'2014-basis (ex pendler)'!B60*$B$10,IF(ISTEXT('2014-basis (ex pendler)'!B60),'2014-basis (ex pendler)'!B60,""))</f>
        <v>135.8746200183501</v>
      </c>
      <c r="C71" s="77" t="str">
        <f>IF(ISNUMBER('2014-basis (ex pendler)'!C60),'2014-basis (ex pendler)'!C60*C$10,IF(ISTEXT('2014-basis (ex pendler)'!C60),'2014-basis (ex pendler)'!C60,""))</f>
        <v/>
      </c>
      <c r="D71" s="78" t="str">
        <f>IF(ISNUMBER('2014-basis (ex pendler)'!D60),'2014-basis (ex pendler)'!D60*D$10-G71,IF(ISTEXT('2014-basis (ex pendler)'!D60),'2014-basis (ex pendler)'!D60,""))</f>
        <v/>
      </c>
      <c r="E71" s="50"/>
      <c r="F71" s="175">
        <v>0</v>
      </c>
      <c r="G71" s="176">
        <f t="shared" si="1"/>
        <v>0</v>
      </c>
      <c r="H71" s="50"/>
      <c r="I71" s="50"/>
      <c r="J71" s="50"/>
      <c r="K71" s="50"/>
      <c r="L71" s="50"/>
      <c r="M71" s="50"/>
      <c r="N71" s="50"/>
      <c r="O71" s="50"/>
    </row>
    <row r="72" spans="1:15" ht="12.75" x14ac:dyDescent="0.2">
      <c r="A72" s="79"/>
      <c r="B72" s="77" t="str">
        <f>IF(ISNUMBER('2014-basis (ex pendler)'!B61),'2014-basis (ex pendler)'!B61*$B$10,IF(ISTEXT('2014-basis (ex pendler)'!B61),'2014-basis (ex pendler)'!B61,""))</f>
        <v/>
      </c>
      <c r="C72" s="77" t="str">
        <f>IF(ISNUMBER('2014-basis (ex pendler)'!C61),'2014-basis (ex pendler)'!C61*C$10,IF(ISTEXT('2014-basis (ex pendler)'!C61),'2014-basis (ex pendler)'!C61,""))</f>
        <v/>
      </c>
      <c r="D72" s="78" t="str">
        <f>IF(ISNUMBER('2014-basis (ex pendler)'!D61),'2014-basis (ex pendler)'!D61*D$10-G72,IF(ISTEXT('2014-basis (ex pendler)'!D61),'2014-basis (ex pendler)'!D61,""))</f>
        <v/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</row>
    <row r="73" spans="1:15" ht="12.75" x14ac:dyDescent="0.2">
      <c r="A73" s="80" t="s">
        <v>66</v>
      </c>
      <c r="B73" s="77" t="str">
        <f>IF(ISNUMBER('2014-basis (ex pendler)'!B62),'2014-basis (ex pendler)'!B62*$B$10,IF(ISTEXT('2014-basis (ex pendler)'!B62),'2014-basis (ex pendler)'!B62,""))</f>
        <v/>
      </c>
      <c r="C73" s="77" t="str">
        <f>IF(ISNUMBER('2014-basis (ex pendler)'!C62),'2014-basis (ex pendler)'!C62*C$10,IF(ISTEXT('2014-basis (ex pendler)'!C62),'2014-basis (ex pendler)'!C62,""))</f>
        <v/>
      </c>
      <c r="D73" s="78" t="str">
        <f>IF(ISNUMBER('2014-basis (ex pendler)'!D62),'2014-basis (ex pendler)'!D62*D$10-G73,IF(ISTEXT('2014-basis (ex pendler)'!D62),'2014-basis (ex pendler)'!D62,""))</f>
        <v/>
      </c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</row>
    <row r="74" spans="1:15" ht="12.75" x14ac:dyDescent="0.2">
      <c r="A74" s="83" t="s">
        <v>67</v>
      </c>
      <c r="B74" s="84" t="str">
        <f>IF(ISNUMBER('2014-basis (ex pendler)'!B63),'2014-basis (ex pendler)'!B63*$B$10,IF(ISTEXT('2014-basis (ex pendler)'!B63),'2014-basis (ex pendler)'!B63,""))</f>
        <v>Gratis</v>
      </c>
      <c r="C74" s="84" t="str">
        <f>IF(ISNUMBER('2014-basis (ex pendler)'!C63),'2014-basis (ex pendler)'!C63*C$10,IF(ISTEXT('2014-basis (ex pendler)'!C63),'2014-basis (ex pendler)'!C63,""))</f>
        <v/>
      </c>
      <c r="D74" s="85" t="str">
        <f>IF(ISNUMBER('2014-basis (ex pendler)'!D63),'2014-basis (ex pendler)'!D63*D$10-G74,IF(ISTEXT('2014-basis (ex pendler)'!D63),'2014-basis (ex pendler)'!D63,""))</f>
        <v/>
      </c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</row>
    <row r="75" spans="1:15" ht="12.75" x14ac:dyDescent="0.2">
      <c r="A75" s="51"/>
      <c r="B75" s="53"/>
      <c r="C75" s="53"/>
      <c r="D75" s="53" t="str">
        <f>IF(ISNUMBER('Prisopregnede 2018-priser'!D66),'Prisopregnede 2018-priser'!D66*$B$10,IF(ISTEXT('Prisopregnede 2018-priser'!D66),'Prisopregnede 2018-priser'!D66,""))</f>
        <v/>
      </c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</row>
    <row r="76" spans="1:15" ht="15" x14ac:dyDescent="0.25">
      <c r="A76" s="97"/>
      <c r="B76" s="98" t="str">
        <f>A1</f>
        <v>2025-priser</v>
      </c>
      <c r="C76" s="196"/>
      <c r="D76" s="196"/>
      <c r="E76" s="98"/>
      <c r="F76" s="99"/>
      <c r="G76" s="50"/>
      <c r="H76" s="50"/>
      <c r="I76" s="121"/>
      <c r="J76" s="122" t="s">
        <v>86</v>
      </c>
      <c r="K76" s="197" t="s">
        <v>117</v>
      </c>
      <c r="L76" s="197"/>
      <c r="M76" s="122"/>
      <c r="N76" s="123"/>
      <c r="O76" s="50"/>
    </row>
    <row r="77" spans="1:15" ht="30" x14ac:dyDescent="0.2">
      <c r="A77" s="101" t="s">
        <v>107</v>
      </c>
      <c r="B77" s="96" t="s">
        <v>108</v>
      </c>
      <c r="C77" s="96" t="s">
        <v>109</v>
      </c>
      <c r="D77" s="96" t="s">
        <v>110</v>
      </c>
      <c r="E77" s="96" t="s">
        <v>111</v>
      </c>
      <c r="F77" s="100" t="s">
        <v>112</v>
      </c>
      <c r="G77" s="50"/>
      <c r="H77" s="50"/>
      <c r="I77" s="125" t="s">
        <v>107</v>
      </c>
      <c r="J77" s="120" t="s">
        <v>108</v>
      </c>
      <c r="K77" s="120" t="s">
        <v>109</v>
      </c>
      <c r="L77" s="120" t="s">
        <v>110</v>
      </c>
      <c r="M77" s="120" t="s">
        <v>111</v>
      </c>
      <c r="N77" s="124" t="s">
        <v>112</v>
      </c>
      <c r="O77" s="50"/>
    </row>
    <row r="78" spans="1:15" ht="12.75" x14ac:dyDescent="0.2">
      <c r="A78" s="81" t="s">
        <v>15</v>
      </c>
      <c r="B78" s="77">
        <f>J78*$E$10</f>
        <v>93.781884257309926</v>
      </c>
      <c r="C78" s="77">
        <f t="shared" ref="C78:F86" si="2">K78*$E$10</f>
        <v>93.781884257309926</v>
      </c>
      <c r="D78" s="77">
        <f t="shared" si="2"/>
        <v>55.762201450292388</v>
      </c>
      <c r="E78" s="77">
        <f t="shared" si="2"/>
        <v>55.762201450292388</v>
      </c>
      <c r="F78" s="78">
        <f t="shared" si="2"/>
        <v>55.762201450292388</v>
      </c>
      <c r="G78" s="50"/>
      <c r="H78" s="50"/>
      <c r="I78" s="88" t="s">
        <v>15</v>
      </c>
      <c r="J78" s="87">
        <v>74</v>
      </c>
      <c r="K78" s="87">
        <v>74</v>
      </c>
      <c r="L78" s="87">
        <v>44</v>
      </c>
      <c r="M78" s="87">
        <v>44</v>
      </c>
      <c r="N78" s="60">
        <v>44</v>
      </c>
      <c r="O78" s="50"/>
    </row>
    <row r="79" spans="1:15" ht="12.75" x14ac:dyDescent="0.2">
      <c r="A79" s="81" t="s">
        <v>16</v>
      </c>
      <c r="B79" s="77">
        <f t="shared" ref="B79:B86" si="3">J79*$E$10</f>
        <v>46.890942128654963</v>
      </c>
      <c r="C79" s="77">
        <f t="shared" si="2"/>
        <v>46.890942128654963</v>
      </c>
      <c r="D79" s="77">
        <f t="shared" si="2"/>
        <v>27.881100725146194</v>
      </c>
      <c r="E79" s="77">
        <f t="shared" si="2"/>
        <v>27.881100725146194</v>
      </c>
      <c r="F79" s="78">
        <f t="shared" si="2"/>
        <v>27.881100725146194</v>
      </c>
      <c r="G79" s="50"/>
      <c r="H79" s="50"/>
      <c r="I79" s="88" t="s">
        <v>16</v>
      </c>
      <c r="J79" s="87">
        <v>37</v>
      </c>
      <c r="K79" s="87">
        <v>37</v>
      </c>
      <c r="L79" s="87">
        <v>22</v>
      </c>
      <c r="M79" s="87">
        <v>22</v>
      </c>
      <c r="N79" s="60">
        <v>22</v>
      </c>
      <c r="O79" s="50"/>
    </row>
    <row r="80" spans="1:15" ht="12.75" x14ac:dyDescent="0.2">
      <c r="A80" s="81" t="s">
        <v>24</v>
      </c>
      <c r="B80" s="77">
        <f t="shared" si="3"/>
        <v>997.38301230409331</v>
      </c>
      <c r="C80" s="77">
        <f t="shared" si="2"/>
        <v>435.95902952046777</v>
      </c>
      <c r="D80" s="77">
        <f t="shared" si="2"/>
        <v>310.49407625730987</v>
      </c>
      <c r="E80" s="77">
        <f t="shared" si="2"/>
        <v>248.39526100584791</v>
      </c>
      <c r="F80" s="78">
        <f t="shared" si="2"/>
        <v>124.19763050292396</v>
      </c>
      <c r="G80" s="50"/>
      <c r="H80" s="50"/>
      <c r="I80" s="88" t="s">
        <v>24</v>
      </c>
      <c r="J80" s="87">
        <v>787</v>
      </c>
      <c r="K80" s="87">
        <v>344</v>
      </c>
      <c r="L80" s="87">
        <v>245</v>
      </c>
      <c r="M80" s="87">
        <v>196</v>
      </c>
      <c r="N80" s="60">
        <v>98</v>
      </c>
      <c r="O80" s="50"/>
    </row>
    <row r="81" spans="1:15" ht="12.75" x14ac:dyDescent="0.2">
      <c r="A81" s="81" t="s">
        <v>25</v>
      </c>
      <c r="B81" s="77">
        <f t="shared" si="3"/>
        <v>1122.8479655672513</v>
      </c>
      <c r="C81" s="77">
        <f t="shared" si="2"/>
        <v>560.15666002339174</v>
      </c>
      <c r="D81" s="77">
        <f t="shared" si="2"/>
        <v>310.49407625730987</v>
      </c>
      <c r="E81" s="77">
        <f t="shared" si="2"/>
        <v>310.49407625730987</v>
      </c>
      <c r="F81" s="78">
        <f t="shared" si="2"/>
        <v>310.49407625730987</v>
      </c>
      <c r="G81" s="50"/>
      <c r="H81" s="50"/>
      <c r="I81" s="88" t="s">
        <v>25</v>
      </c>
      <c r="J81" s="87">
        <v>886</v>
      </c>
      <c r="K81" s="87">
        <v>442</v>
      </c>
      <c r="L81" s="87">
        <v>245</v>
      </c>
      <c r="M81" s="87">
        <v>245</v>
      </c>
      <c r="N81" s="60">
        <v>245</v>
      </c>
      <c r="O81" s="50"/>
    </row>
    <row r="82" spans="1:15" ht="12.75" x14ac:dyDescent="0.2">
      <c r="A82" s="81" t="s">
        <v>113</v>
      </c>
      <c r="B82" s="77">
        <f t="shared" si="3"/>
        <v>1372.5105493333331</v>
      </c>
      <c r="C82" s="77">
        <f t="shared" si="2"/>
        <v>997.38301230409331</v>
      </c>
      <c r="D82" s="77">
        <f t="shared" si="2"/>
        <v>536.0775275789473</v>
      </c>
      <c r="E82" s="77">
        <f t="shared" si="2"/>
        <v>536.0775275789473</v>
      </c>
      <c r="F82" s="78">
        <f t="shared" si="2"/>
        <v>536.0775275789473</v>
      </c>
      <c r="G82" s="50"/>
      <c r="H82" s="50"/>
      <c r="I82" s="88" t="s">
        <v>113</v>
      </c>
      <c r="J82" s="87">
        <v>1083</v>
      </c>
      <c r="K82" s="87">
        <v>787</v>
      </c>
      <c r="L82" s="87">
        <v>423</v>
      </c>
      <c r="M82" s="87">
        <v>423</v>
      </c>
      <c r="N82" s="60">
        <v>423</v>
      </c>
      <c r="O82" s="50"/>
    </row>
    <row r="83" spans="1:15" ht="12.75" x14ac:dyDescent="0.2">
      <c r="A83" s="81" t="s">
        <v>114</v>
      </c>
      <c r="B83" s="77">
        <f t="shared" si="3"/>
        <v>1684.2719483508768</v>
      </c>
      <c r="C83" s="77">
        <f t="shared" si="2"/>
        <v>1259.7188236725144</v>
      </c>
      <c r="D83" s="77">
        <f t="shared" si="2"/>
        <v>685.62161328654952</v>
      </c>
      <c r="E83" s="77">
        <f t="shared" si="2"/>
        <v>685.62161328654952</v>
      </c>
      <c r="F83" s="78">
        <f t="shared" si="2"/>
        <v>685.62161328654952</v>
      </c>
      <c r="G83" s="50"/>
      <c r="H83" s="50"/>
      <c r="I83" s="88" t="s">
        <v>114</v>
      </c>
      <c r="J83" s="87">
        <v>1329</v>
      </c>
      <c r="K83" s="87">
        <v>994</v>
      </c>
      <c r="L83" s="87">
        <v>541</v>
      </c>
      <c r="M83" s="87">
        <v>541</v>
      </c>
      <c r="N83" s="60">
        <v>541</v>
      </c>
      <c r="O83" s="50"/>
    </row>
    <row r="84" spans="1:15" ht="12.75" x14ac:dyDescent="0.2">
      <c r="A84" s="81" t="s">
        <v>41</v>
      </c>
      <c r="B84" s="77">
        <f t="shared" si="3"/>
        <v>1310.4117340818711</v>
      </c>
      <c r="C84" s="77">
        <f t="shared" si="2"/>
        <v>811.08656654970741</v>
      </c>
      <c r="D84" s="77">
        <f t="shared" si="2"/>
        <v>448.63225712280695</v>
      </c>
      <c r="E84" s="77">
        <f t="shared" si="2"/>
        <v>448.63225712280695</v>
      </c>
      <c r="F84" s="78">
        <f t="shared" si="2"/>
        <v>448.63225712280695</v>
      </c>
      <c r="G84" s="50"/>
      <c r="H84" s="50"/>
      <c r="I84" s="88" t="s">
        <v>41</v>
      </c>
      <c r="J84" s="87">
        <v>1034</v>
      </c>
      <c r="K84" s="87">
        <v>640</v>
      </c>
      <c r="L84" s="87">
        <v>354</v>
      </c>
      <c r="M84" s="87">
        <v>354</v>
      </c>
      <c r="N84" s="60">
        <v>354</v>
      </c>
      <c r="O84" s="50"/>
    </row>
    <row r="85" spans="1:15" ht="12.75" x14ac:dyDescent="0.2">
      <c r="A85" s="81" t="s">
        <v>42</v>
      </c>
      <c r="B85" s="77">
        <f t="shared" si="3"/>
        <v>1310.4117340818711</v>
      </c>
      <c r="C85" s="77">
        <f t="shared" si="2"/>
        <v>811.08656654970741</v>
      </c>
      <c r="D85" s="77">
        <f t="shared" si="2"/>
        <v>448.63225712280695</v>
      </c>
      <c r="E85" s="77">
        <f t="shared" si="2"/>
        <v>448.63225712280695</v>
      </c>
      <c r="F85" s="78">
        <f t="shared" si="2"/>
        <v>448.63225712280695</v>
      </c>
      <c r="G85" s="50"/>
      <c r="H85" s="50"/>
      <c r="I85" s="88" t="s">
        <v>42</v>
      </c>
      <c r="J85" s="87">
        <v>1034</v>
      </c>
      <c r="K85" s="87">
        <v>640</v>
      </c>
      <c r="L85" s="87">
        <v>354</v>
      </c>
      <c r="M85" s="87">
        <v>354</v>
      </c>
      <c r="N85" s="60">
        <v>354</v>
      </c>
      <c r="O85" s="50"/>
    </row>
    <row r="86" spans="1:15" ht="12.75" x14ac:dyDescent="0.2">
      <c r="A86" s="81" t="s">
        <v>48</v>
      </c>
      <c r="B86" s="77">
        <f t="shared" si="3"/>
        <v>198.96967335672511</v>
      </c>
      <c r="C86" s="77">
        <f t="shared" si="2"/>
        <v>198.96967335672511</v>
      </c>
      <c r="D86" s="77">
        <f t="shared" si="2"/>
        <v>124.19763050292396</v>
      </c>
      <c r="E86" s="77">
        <f t="shared" si="2"/>
        <v>124.19763050292396</v>
      </c>
      <c r="F86" s="78">
        <f>N86*$E$10</f>
        <v>124.19763050292396</v>
      </c>
      <c r="G86" s="50"/>
      <c r="H86" s="50"/>
      <c r="I86" s="89" t="s">
        <v>48</v>
      </c>
      <c r="J86" s="90">
        <v>157</v>
      </c>
      <c r="K86" s="90">
        <v>157</v>
      </c>
      <c r="L86" s="90">
        <v>98</v>
      </c>
      <c r="M86" s="90">
        <v>98</v>
      </c>
      <c r="N86" s="63">
        <v>98</v>
      </c>
      <c r="O86" s="50"/>
    </row>
    <row r="87" spans="1:15" ht="12.75" x14ac:dyDescent="0.2">
      <c r="A87" s="83" t="s">
        <v>115</v>
      </c>
      <c r="B87" s="84">
        <v>0.1</v>
      </c>
      <c r="C87" s="84" t="str">
        <f>IF(ISNUMBER('2014-basis'!C63),'2014-basis'!C63*'Forudsætninger 2018 opregning'!$B$10,IF(ISTEXT('2014-basis'!C63),'2014-basis'!C63,""))</f>
        <v/>
      </c>
      <c r="D87" s="84" t="str">
        <f>IF(ISNUMBER('2014-basis'!D63),'2014-basis'!D63*'Forudsætninger 2018 opregning'!$B$12,IF(ISTEXT('2014-basis'!D63),'2014-basis'!D63,""))</f>
        <v/>
      </c>
      <c r="E87" s="84" t="str">
        <f>IF(ISNUMBER('2014-basis'!E63),'2014-basis'!E63*'Forudsætninger 2018 opregning'!$B$12,IF(ISTEXT('2014-basis'!E63),'2014-basis'!E63,""))</f>
        <v/>
      </c>
      <c r="F87" s="85" t="str">
        <f>IF(ISNUMBER('2014-basis'!F63),'2014-basis'!F63*'Forudsætninger 2018 opregning'!$B$12,IF(ISTEXT('2014-basis'!F63),'2014-basis'!F63,""))</f>
        <v/>
      </c>
      <c r="G87" s="50"/>
      <c r="H87" s="50"/>
      <c r="I87" s="52"/>
      <c r="J87" s="53"/>
      <c r="K87" s="53"/>
      <c r="L87" s="53"/>
      <c r="M87" s="53"/>
      <c r="N87" s="53"/>
      <c r="O87" s="50"/>
    </row>
    <row r="88" spans="1:15" ht="12.75" x14ac:dyDescent="0.2">
      <c r="A88" s="51"/>
      <c r="B88" s="53"/>
      <c r="C88" s="53"/>
      <c r="D88" s="53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</row>
    <row r="89" spans="1:15" ht="12.75" x14ac:dyDescent="0.2">
      <c r="A89" s="51"/>
      <c r="B89" s="53"/>
      <c r="C89" s="53"/>
      <c r="D89" s="53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</row>
    <row r="90" spans="1:15" ht="12.75" x14ac:dyDescent="0.2">
      <c r="A90" s="51"/>
      <c r="B90" s="53" t="str">
        <f>IF(ISNUMBER('Prisopregnede 2018-priser'!B79),'Prisopregnede 2018-priser'!B79*$B$10,IF(ISTEXT('Prisopregnede 2018-priser'!B79),'Prisopregnede 2018-priser'!B79,""))</f>
        <v/>
      </c>
      <c r="C90" s="53" t="str">
        <f>IF(ISNUMBER('Prisopregnede 2018-priser'!C79),'Prisopregnede 2018-priser'!C79*$B$10,IF(ISTEXT('Prisopregnede 2018-priser'!C79),'Prisopregnede 2018-priser'!C79,""))</f>
        <v/>
      </c>
      <c r="D90" s="53" t="str">
        <f>IF(ISNUMBER('Prisopregnede 2018-priser'!D79),'Prisopregnede 2018-priser'!D79*$B$10,IF(ISTEXT('Prisopregnede 2018-priser'!D79),'Prisopregnede 2018-priser'!D79,""))</f>
        <v/>
      </c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</row>
    <row r="91" spans="1:15" ht="12.75" x14ac:dyDescent="0.2">
      <c r="A91" s="51"/>
      <c r="B91" s="53"/>
      <c r="C91" s="53"/>
      <c r="D91" s="53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</row>
    <row r="92" spans="1:15" ht="15.75" x14ac:dyDescent="0.25">
      <c r="A92" s="67" t="s">
        <v>76</v>
      </c>
      <c r="B92" s="160" t="str">
        <f>A1</f>
        <v>2025-priser</v>
      </c>
      <c r="C92" s="160" t="str">
        <f>B92</f>
        <v>2025-priser</v>
      </c>
      <c r="D92" s="69" t="str">
        <f>C92</f>
        <v>2025-priser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ht="15" x14ac:dyDescent="0.25">
      <c r="A93" s="70"/>
      <c r="B93" s="71"/>
      <c r="C93" s="71"/>
      <c r="D93" s="72"/>
      <c r="E93" s="50"/>
      <c r="F93" s="194" t="s">
        <v>156</v>
      </c>
      <c r="G93" s="177" t="str">
        <f>A1</f>
        <v>2025-priser</v>
      </c>
      <c r="H93" s="50"/>
      <c r="I93" s="50"/>
      <c r="J93" s="50"/>
      <c r="K93" s="50"/>
      <c r="L93" s="50"/>
      <c r="M93" s="50"/>
      <c r="N93" s="50"/>
      <c r="O93" s="50"/>
    </row>
    <row r="94" spans="1:15" ht="60" x14ac:dyDescent="0.2">
      <c r="A94" s="73" t="s">
        <v>0</v>
      </c>
      <c r="B94" s="74" t="s">
        <v>1</v>
      </c>
      <c r="C94" s="74" t="s">
        <v>2</v>
      </c>
      <c r="D94" s="75" t="s">
        <v>122</v>
      </c>
      <c r="E94" s="50"/>
      <c r="F94" s="195"/>
      <c r="G94" s="178" t="s">
        <v>127</v>
      </c>
      <c r="H94" s="50"/>
      <c r="I94" s="50"/>
      <c r="J94" s="50"/>
      <c r="K94" s="50"/>
      <c r="L94" s="50"/>
      <c r="M94" s="50"/>
      <c r="N94" s="50"/>
      <c r="O94" s="50"/>
    </row>
    <row r="95" spans="1:15" ht="15" x14ac:dyDescent="0.2">
      <c r="A95" s="76" t="s">
        <v>68</v>
      </c>
      <c r="B95" s="77" t="str">
        <f>IF(ISNUMBER('Prisopregnede 2018-priser'!B83),'Prisopregnede 2018-priser'!B83*$B$10,IF(ISTEXT('Prisopregnede 2018-priser'!B83),'Prisopregnede 2018-priser'!B83,""))</f>
        <v/>
      </c>
      <c r="C95" s="77" t="str">
        <f>IF(ISNUMBER('Prisopregnede 2018-priser'!C83),'Prisopregnede 2018-priser'!C83*$B$10,IF(ISTEXT('Prisopregnede 2018-priser'!C83),'Prisopregnede 2018-priser'!C83,""))</f>
        <v/>
      </c>
      <c r="D95" s="78" t="str">
        <f>IF(ISNUMBER('Prisopregnede 2018-priser'!D83),'Prisopregnede 2018-priser'!D83*$B$10,IF(ISTEXT('Prisopregnede 2018-priser'!D83),'Prisopregnede 2018-priser'!D83,""))</f>
        <v/>
      </c>
      <c r="E95" s="50"/>
      <c r="F95" s="181"/>
      <c r="G95" s="182"/>
      <c r="H95" s="50"/>
      <c r="I95" s="50"/>
      <c r="J95" s="50"/>
      <c r="K95" s="50"/>
      <c r="L95" s="50"/>
      <c r="M95" s="50"/>
      <c r="N95" s="50"/>
      <c r="O95" s="50"/>
    </row>
    <row r="96" spans="1:15" ht="12.75" x14ac:dyDescent="0.2">
      <c r="A96" s="79"/>
      <c r="B96" s="77" t="str">
        <f>IF(ISNUMBER('Prisopregnede 2018-priser'!B84),'Prisopregnede 2018-priser'!B84*$B$10,IF(ISTEXT('Prisopregnede 2018-priser'!B84),'Prisopregnede 2018-priser'!B84,""))</f>
        <v/>
      </c>
      <c r="C96" s="77" t="str">
        <f>IF(ISNUMBER('Prisopregnede 2018-priser'!C84),'Prisopregnede 2018-priser'!C84*$B$10,IF(ISTEXT('Prisopregnede 2018-priser'!C84),'Prisopregnede 2018-priser'!C84,""))</f>
        <v/>
      </c>
      <c r="D96" s="78" t="str">
        <f>IF(ISNUMBER('Prisopregnede 2018-priser'!D84),'Prisopregnede 2018-priser'!D84*$B$10,IF(ISTEXT('Prisopregnede 2018-priser'!D84),'Prisopregnede 2018-priser'!D84,""))</f>
        <v/>
      </c>
      <c r="E96" s="50"/>
      <c r="F96" s="173"/>
      <c r="G96" s="183"/>
      <c r="H96" s="50"/>
      <c r="I96" s="50"/>
      <c r="J96" s="50"/>
      <c r="K96" s="50"/>
      <c r="L96" s="50"/>
      <c r="M96" s="50"/>
      <c r="N96" s="50"/>
      <c r="O96" s="50"/>
    </row>
    <row r="97" spans="1:15" ht="12.75" x14ac:dyDescent="0.2">
      <c r="A97" s="80" t="s">
        <v>5</v>
      </c>
      <c r="B97" s="77" t="str">
        <f>IF(ISNUMBER('Prisopregnede 2018-priser'!B85),'Prisopregnede 2018-priser'!B85*$B$10,IF(ISTEXT('Prisopregnede 2018-priser'!B85),'Prisopregnede 2018-priser'!B85,""))</f>
        <v/>
      </c>
      <c r="C97" s="77" t="str">
        <f>IF(ISNUMBER('Prisopregnede 2018-priser'!C85),'Prisopregnede 2018-priser'!C85*$B$10,IF(ISTEXT('Prisopregnede 2018-priser'!C85),'Prisopregnede 2018-priser'!C85,""))</f>
        <v/>
      </c>
      <c r="D97" s="78"/>
      <c r="E97" s="50"/>
      <c r="F97" s="173"/>
      <c r="G97" s="183"/>
      <c r="H97" s="50"/>
      <c r="I97" s="50"/>
      <c r="J97" s="50"/>
      <c r="K97" s="50"/>
      <c r="L97" s="50"/>
      <c r="M97" s="50"/>
      <c r="N97" s="50"/>
      <c r="O97" s="50"/>
    </row>
    <row r="98" spans="1:15" ht="12.75" x14ac:dyDescent="0.2">
      <c r="A98" s="81" t="s">
        <v>6</v>
      </c>
      <c r="B98" s="77">
        <f>IF(ISNUMBER('2014-basis (ex pendler)'!B68),'2014-basis (ex pendler)'!B68*B$10,IF(ISTEXT('2014-basis (ex pendler)'!B68),'2014-basis (ex pendler)'!B68,""))</f>
        <v>371.36272144997986</v>
      </c>
      <c r="C98" s="77" t="str">
        <f>IF(ISNUMBER('2014-basis (ex pendler)'!C68),'2014-basis (ex pendler)'!C68*C$10,IF(ISTEXT('2014-basis (ex pendler)'!C68),'2014-basis (ex pendler)'!C68,""))</f>
        <v/>
      </c>
      <c r="D98" s="78">
        <f>IF(ISNUMBER('2014-basis (ex pendler)'!D68),'2014-basis (ex pendler)'!D68*D$10-G98,IF(ISTEXT('2014-basis (ex pendler)'!D68),'2014-basis (ex pendler)'!D68,""))</f>
        <v>126.62074438139881</v>
      </c>
      <c r="E98" s="50"/>
      <c r="F98" s="173">
        <v>0.49</v>
      </c>
      <c r="G98" s="174">
        <f>IF(F98="","",F98*$G$10)</f>
        <v>0.51179520000000001</v>
      </c>
      <c r="H98" s="50"/>
      <c r="I98" s="50"/>
      <c r="J98" s="50"/>
      <c r="K98" s="50"/>
      <c r="L98" s="50"/>
      <c r="M98" s="50"/>
      <c r="N98" s="50"/>
      <c r="O98" s="50"/>
    </row>
    <row r="99" spans="1:15" ht="12.75" x14ac:dyDescent="0.2">
      <c r="A99" s="81" t="s">
        <v>7</v>
      </c>
      <c r="B99" s="77">
        <f>IF(ISNUMBER('2014-basis (ex pendler)'!B69),'2014-basis (ex pendler)'!B69*B$10,IF(ISTEXT('2014-basis (ex pendler)'!B69),'2014-basis (ex pendler)'!B69,""))</f>
        <v>185.6879013344064</v>
      </c>
      <c r="C99" s="77" t="str">
        <f>IF(ISNUMBER('2014-basis (ex pendler)'!C69),'2014-basis (ex pendler)'!C69*C$10,IF(ISTEXT('2014-basis (ex pendler)'!C69),'2014-basis (ex pendler)'!C69,""))</f>
        <v/>
      </c>
      <c r="D99" s="78">
        <f>IF(ISNUMBER('2014-basis (ex pendler)'!D69),'2014-basis (ex pendler)'!D69*D$10-G99,IF(ISTEXT('2014-basis (ex pendler)'!D69),'2014-basis (ex pendler)'!D69,""))</f>
        <v>81.634490733971845</v>
      </c>
      <c r="E99" s="50"/>
      <c r="F99" s="173">
        <v>0</v>
      </c>
      <c r="G99" s="174">
        <f t="shared" ref="G99:G151" si="4">IF(F99="","",F99*$G$10)</f>
        <v>0</v>
      </c>
      <c r="H99" s="50"/>
      <c r="I99" s="50"/>
      <c r="J99" s="50"/>
      <c r="K99" s="50"/>
      <c r="L99" s="50"/>
      <c r="M99" s="50"/>
      <c r="N99" s="50"/>
      <c r="O99" s="50"/>
    </row>
    <row r="100" spans="1:15" ht="12.75" x14ac:dyDescent="0.2">
      <c r="A100" s="81" t="s">
        <v>8</v>
      </c>
      <c r="B100" s="77" t="str">
        <f>IF(ISNUMBER('2014-basis (ex pendler)'!B70),'2014-basis (ex pendler)'!B70*B$10,IF(ISTEXT('2014-basis (ex pendler)'!B70),'2014-basis (ex pendler)'!B70,""))</f>
        <v>Gratis</v>
      </c>
      <c r="C100" s="77" t="str">
        <f>IF(ISNUMBER('2014-basis (ex pendler)'!C70),'2014-basis (ex pendler)'!C70*C$10,IF(ISTEXT('2014-basis (ex pendler)'!C70),'2014-basis (ex pendler)'!C70,""))</f>
        <v/>
      </c>
      <c r="D100" s="78" t="str">
        <f>IF(ISNUMBER('2014-basis (ex pendler)'!D70),'2014-basis (ex pendler)'!D70*D$10-G100,IF(ISTEXT('2014-basis (ex pendler)'!D70),'2014-basis (ex pendler)'!D70,""))</f>
        <v/>
      </c>
      <c r="E100" s="50"/>
      <c r="F100" s="173">
        <v>0</v>
      </c>
      <c r="G100" s="174">
        <f t="shared" si="4"/>
        <v>0</v>
      </c>
      <c r="H100" s="50"/>
      <c r="I100" s="50"/>
      <c r="J100" s="50"/>
      <c r="K100" s="50"/>
      <c r="L100" s="50"/>
      <c r="M100" s="50"/>
      <c r="N100" s="50"/>
      <c r="O100" s="50"/>
    </row>
    <row r="101" spans="1:15" ht="12.75" x14ac:dyDescent="0.2">
      <c r="A101" s="81" t="s">
        <v>10</v>
      </c>
      <c r="B101" s="77">
        <f>IF(ISNUMBER('2014-basis (ex pendler)'!B71),'2014-basis (ex pendler)'!B71*B$10,IF(ISTEXT('2014-basis (ex pendler)'!B71),'2014-basis (ex pendler)'!B71,""))</f>
        <v>185.6879013344064</v>
      </c>
      <c r="C101" s="77" t="str">
        <f>IF(ISNUMBER('2014-basis (ex pendler)'!C71),'2014-basis (ex pendler)'!C71*C$10,IF(ISTEXT('2014-basis (ex pendler)'!C71),'2014-basis (ex pendler)'!C71,""))</f>
        <v/>
      </c>
      <c r="D101" s="78">
        <f>IF(ISNUMBER('2014-basis (ex pendler)'!D71),'2014-basis (ex pendler)'!D71*D$10-G101,IF(ISTEXT('2014-basis (ex pendler)'!D71),'2014-basis (ex pendler)'!D71,""))</f>
        <v>81.634490733971845</v>
      </c>
      <c r="E101" s="50"/>
      <c r="F101" s="173">
        <v>0</v>
      </c>
      <c r="G101" s="174">
        <f t="shared" si="4"/>
        <v>0</v>
      </c>
      <c r="H101" s="50"/>
      <c r="I101" s="50"/>
      <c r="J101" s="50"/>
      <c r="K101" s="50"/>
      <c r="L101" s="50"/>
      <c r="M101" s="50"/>
      <c r="N101" s="50"/>
      <c r="O101" s="50"/>
    </row>
    <row r="102" spans="1:15" ht="12.75" x14ac:dyDescent="0.2">
      <c r="A102" s="81" t="s">
        <v>11</v>
      </c>
      <c r="B102" s="77">
        <f>IF(ISNUMBER('2014-basis (ex pendler)'!B72),'2014-basis (ex pendler)'!B72*B$10,IF(ISTEXT('2014-basis (ex pendler)'!B72),'2014-basis (ex pendler)'!B72,""))</f>
        <v>185.6879013344064</v>
      </c>
      <c r="C102" s="77" t="str">
        <f>IF(ISNUMBER('2014-basis (ex pendler)'!C72),'2014-basis (ex pendler)'!C72*C$10,IF(ISTEXT('2014-basis (ex pendler)'!C72),'2014-basis (ex pendler)'!C72,""))</f>
        <v/>
      </c>
      <c r="D102" s="78">
        <f>IF(ISNUMBER('2014-basis (ex pendler)'!D72),'2014-basis (ex pendler)'!D72*D$10-G102,IF(ISTEXT('2014-basis (ex pendler)'!D72),'2014-basis (ex pendler)'!D72,""))</f>
        <v>81.634490733971845</v>
      </c>
      <c r="E102" s="50"/>
      <c r="F102" s="173">
        <v>0</v>
      </c>
      <c r="G102" s="174">
        <f t="shared" si="4"/>
        <v>0</v>
      </c>
      <c r="H102" s="50"/>
      <c r="I102" s="50"/>
      <c r="J102" s="50"/>
      <c r="K102" s="50"/>
      <c r="L102" s="50"/>
      <c r="M102" s="50"/>
      <c r="N102" s="50"/>
      <c r="O102" s="50"/>
    </row>
    <row r="103" spans="1:15" ht="12.75" x14ac:dyDescent="0.2">
      <c r="A103" s="82" t="s">
        <v>12</v>
      </c>
      <c r="B103" s="77">
        <f>IF(ISNUMBER('2014-basis (ex pendler)'!B73),'2014-basis (ex pendler)'!B73*B$10,IF(ISTEXT('2014-basis (ex pendler)'!B73),'2014-basis (ex pendler)'!B73,""))</f>
        <v>277.32183925955735</v>
      </c>
      <c r="C103" s="77" t="str">
        <f>IF(ISNUMBER('2014-basis (ex pendler)'!C73),'2014-basis (ex pendler)'!C73*C$10,IF(ISTEXT('2014-basis (ex pendler)'!C73),'2014-basis (ex pendler)'!C73,""))</f>
        <v/>
      </c>
      <c r="D103" s="78" t="str">
        <f>IF(ISNUMBER('2014-basis (ex pendler)'!D73),'2014-basis (ex pendler)'!D73*D$10-G103,IF(ISTEXT('2014-basis (ex pendler)'!D73),'2014-basis (ex pendler)'!D73,""))</f>
        <v/>
      </c>
      <c r="E103" s="50"/>
      <c r="F103" s="173">
        <v>0</v>
      </c>
      <c r="G103" s="174">
        <f t="shared" si="4"/>
        <v>0</v>
      </c>
      <c r="H103" s="50"/>
      <c r="I103" s="50"/>
      <c r="J103" s="50"/>
      <c r="K103" s="50"/>
      <c r="L103" s="50"/>
      <c r="M103" s="50"/>
      <c r="N103" s="50"/>
      <c r="O103" s="50"/>
    </row>
    <row r="104" spans="1:15" ht="12.75" x14ac:dyDescent="0.2">
      <c r="A104" s="81" t="s">
        <v>13</v>
      </c>
      <c r="B104" s="77">
        <f>IF(ISNUMBER('2014-basis (ex pendler)'!B74),'2014-basis (ex pendler)'!B74*B$10,IF(ISTEXT('2014-basis (ex pendler)'!B74),'2014-basis (ex pendler)'!B74,""))</f>
        <v>154.35838222937625</v>
      </c>
      <c r="C104" s="77" t="str">
        <f>IF(ISNUMBER('2014-basis (ex pendler)'!C74),'2014-basis (ex pendler)'!C74*C$10,IF(ISTEXT('2014-basis (ex pendler)'!C74),'2014-basis (ex pendler)'!C74,""))</f>
        <v/>
      </c>
      <c r="D104" s="78" t="str">
        <f>IF(ISNUMBER('2014-basis (ex pendler)'!D74),'2014-basis (ex pendler)'!D74*D$10-G104,IF(ISTEXT('2014-basis (ex pendler)'!D74),'2014-basis (ex pendler)'!D74,""))</f>
        <v/>
      </c>
      <c r="E104" s="50"/>
      <c r="F104" s="173">
        <v>0</v>
      </c>
      <c r="G104" s="174">
        <f t="shared" si="4"/>
        <v>0</v>
      </c>
      <c r="H104" s="50"/>
      <c r="I104" s="50"/>
      <c r="J104" s="50"/>
      <c r="K104" s="50"/>
      <c r="L104" s="50"/>
      <c r="M104" s="50"/>
      <c r="N104" s="50"/>
      <c r="O104" s="50"/>
    </row>
    <row r="105" spans="1:15" ht="12.75" x14ac:dyDescent="0.2">
      <c r="A105" s="79"/>
      <c r="B105" s="77" t="str">
        <f>IF(ISNUMBER('2014-basis (ex pendler)'!B75),'2014-basis (ex pendler)'!B75*B$10,IF(ISTEXT('2014-basis (ex pendler)'!B75),'2014-basis (ex pendler)'!B75,""))</f>
        <v/>
      </c>
      <c r="C105" s="77" t="str">
        <f>IF(ISNUMBER('2014-basis (ex pendler)'!C75),'2014-basis (ex pendler)'!C75*C$10,IF(ISTEXT('2014-basis (ex pendler)'!C75),'2014-basis (ex pendler)'!C75,""))</f>
        <v/>
      </c>
      <c r="D105" s="78" t="str">
        <f>IF(ISNUMBER('2014-basis (ex pendler)'!D75),'2014-basis (ex pendler)'!D75*D$10-G105,IF(ISTEXT('2014-basis (ex pendler)'!D75),'2014-basis (ex pendler)'!D75,""))</f>
        <v/>
      </c>
      <c r="E105" s="50"/>
      <c r="F105" s="173">
        <v>0</v>
      </c>
      <c r="G105" s="174">
        <f t="shared" si="4"/>
        <v>0</v>
      </c>
      <c r="H105" s="50"/>
      <c r="I105" s="50"/>
      <c r="J105" s="50"/>
      <c r="K105" s="50"/>
      <c r="L105" s="50"/>
      <c r="M105" s="50"/>
      <c r="N105" s="50"/>
      <c r="O105" s="50"/>
    </row>
    <row r="106" spans="1:15" ht="12.75" x14ac:dyDescent="0.2">
      <c r="A106" s="80" t="s">
        <v>69</v>
      </c>
      <c r="B106" s="77" t="str">
        <f>IF(ISNUMBER('2014-basis (ex pendler)'!B76),'2014-basis (ex pendler)'!B76*B$10,IF(ISTEXT('2014-basis (ex pendler)'!B76),'2014-basis (ex pendler)'!B76,""))</f>
        <v/>
      </c>
      <c r="C106" s="77" t="str">
        <f>IF(ISNUMBER('2014-basis (ex pendler)'!C76),'2014-basis (ex pendler)'!C76*C$10,IF(ISTEXT('2014-basis (ex pendler)'!C76),'2014-basis (ex pendler)'!C76,""))</f>
        <v/>
      </c>
      <c r="D106" s="78" t="str">
        <f>IF(ISNUMBER('2014-basis (ex pendler)'!D76),'2014-basis (ex pendler)'!D76*D$10-G106,IF(ISTEXT('2014-basis (ex pendler)'!D76),'2014-basis (ex pendler)'!D76,""))</f>
        <v/>
      </c>
      <c r="E106" s="50"/>
      <c r="F106" s="173">
        <v>0</v>
      </c>
      <c r="G106" s="174">
        <f t="shared" si="4"/>
        <v>0</v>
      </c>
      <c r="H106" s="50"/>
      <c r="I106" s="50"/>
      <c r="J106" s="50"/>
      <c r="K106" s="50"/>
      <c r="L106" s="50"/>
      <c r="M106" s="50"/>
      <c r="N106" s="50"/>
      <c r="O106" s="50"/>
    </row>
    <row r="107" spans="1:15" ht="12.75" x14ac:dyDescent="0.2">
      <c r="A107" s="81" t="s">
        <v>69</v>
      </c>
      <c r="B107" s="77">
        <f>IF(ISNUMBER('2014-basis (ex pendler)'!B77),'2014-basis (ex pendler)'!B77*B$10,IF(ISTEXT('2014-basis (ex pendler)'!B77),'2014-basis (ex pendler)'!B77,""))</f>
        <v>362.2320307045473</v>
      </c>
      <c r="C107" s="77" t="str">
        <f>IF(ISNUMBER('2014-basis (ex pendler)'!C77),'2014-basis (ex pendler)'!C77*C$10,IF(ISTEXT('2014-basis (ex pendler)'!C77),'2014-basis (ex pendler)'!C77,""))</f>
        <v/>
      </c>
      <c r="D107" s="78" t="str">
        <f>IF(ISNUMBER('2014-basis (ex pendler)'!D77),'2014-basis (ex pendler)'!D77*D$10-G107,IF(ISTEXT('2014-basis (ex pendler)'!D77),'2014-basis (ex pendler)'!D77,""))</f>
        <v/>
      </c>
      <c r="E107" s="50"/>
      <c r="F107" s="173">
        <v>0</v>
      </c>
      <c r="G107" s="174">
        <f t="shared" si="4"/>
        <v>0</v>
      </c>
      <c r="H107" s="50"/>
      <c r="I107" s="50"/>
      <c r="J107" s="50"/>
      <c r="K107" s="50"/>
      <c r="L107" s="50"/>
      <c r="M107" s="50"/>
      <c r="N107" s="50"/>
      <c r="O107" s="50"/>
    </row>
    <row r="108" spans="1:15" ht="12.75" x14ac:dyDescent="0.2">
      <c r="A108" s="81" t="s">
        <v>70</v>
      </c>
      <c r="B108" s="77">
        <f>IF(ISNUMBER('2014-basis (ex pendler)'!B78),'2014-basis (ex pendler)'!B78*B$10,IF(ISTEXT('2014-basis (ex pendler)'!B78),'2014-basis (ex pendler)'!B78,""))</f>
        <v>181.12255596169015</v>
      </c>
      <c r="C108" s="77" t="str">
        <f>IF(ISNUMBER('2014-basis (ex pendler)'!C78),'2014-basis (ex pendler)'!C78*C$10,IF(ISTEXT('2014-basis (ex pendler)'!C78),'2014-basis (ex pendler)'!C78,""))</f>
        <v/>
      </c>
      <c r="D108" s="78" t="str">
        <f>IF(ISNUMBER('2014-basis (ex pendler)'!D78),'2014-basis (ex pendler)'!D78*D$10-G108,IF(ISTEXT('2014-basis (ex pendler)'!D78),'2014-basis (ex pendler)'!D78,""))</f>
        <v/>
      </c>
      <c r="E108" s="50"/>
      <c r="F108" s="173">
        <v>25.8</v>
      </c>
      <c r="G108" s="174">
        <f>IF(F108="","",F108*$G$10)</f>
        <v>26.947584000000003</v>
      </c>
      <c r="H108" s="50"/>
      <c r="I108" s="50"/>
      <c r="J108" s="50"/>
      <c r="K108" s="50"/>
      <c r="L108" s="50"/>
      <c r="M108" s="50"/>
      <c r="N108" s="50"/>
      <c r="O108" s="50"/>
    </row>
    <row r="109" spans="1:15" ht="12.75" x14ac:dyDescent="0.2">
      <c r="A109" s="79"/>
      <c r="B109" s="77" t="str">
        <f>IF(ISNUMBER('2014-basis (ex pendler)'!B79),'2014-basis (ex pendler)'!B79*B$10,IF(ISTEXT('2014-basis (ex pendler)'!B79),'2014-basis (ex pendler)'!B79,""))</f>
        <v/>
      </c>
      <c r="C109" s="77" t="str">
        <f>IF(ISNUMBER('2014-basis (ex pendler)'!C79),'2014-basis (ex pendler)'!C79*C$10,IF(ISTEXT('2014-basis (ex pendler)'!C79),'2014-basis (ex pendler)'!C79,""))</f>
        <v/>
      </c>
      <c r="D109" s="78" t="str">
        <f>IF(ISNUMBER('2014-basis (ex pendler)'!D79),'2014-basis (ex pendler)'!D79*D$10-G109,IF(ISTEXT('2014-basis (ex pendler)'!D79),'2014-basis (ex pendler)'!D79,""))</f>
        <v/>
      </c>
      <c r="E109" s="50"/>
      <c r="F109" s="173">
        <v>0</v>
      </c>
      <c r="G109" s="174">
        <f>IF(F109="","",F109*$G$10)</f>
        <v>0</v>
      </c>
      <c r="H109" s="50"/>
      <c r="I109" s="50"/>
      <c r="J109" s="50"/>
      <c r="K109" s="50"/>
      <c r="L109" s="50"/>
      <c r="M109" s="50"/>
      <c r="N109" s="50"/>
      <c r="O109" s="50"/>
    </row>
    <row r="110" spans="1:15" ht="12.75" x14ac:dyDescent="0.2">
      <c r="A110" s="80" t="s">
        <v>17</v>
      </c>
      <c r="B110" s="77" t="str">
        <f>IF(ISNUMBER('2014-basis (ex pendler)'!B80),'2014-basis (ex pendler)'!B80*B$10,IF(ISTEXT('2014-basis (ex pendler)'!B80),'2014-basis (ex pendler)'!B80,""))</f>
        <v/>
      </c>
      <c r="C110" s="77" t="str">
        <f>IF(ISNUMBER('2014-basis (ex pendler)'!C80),'2014-basis (ex pendler)'!C80*C$10,IF(ISTEXT('2014-basis (ex pendler)'!C80),'2014-basis (ex pendler)'!C80,""))</f>
        <v/>
      </c>
      <c r="D110" s="78" t="str">
        <f>IF(ISNUMBER('2014-basis (ex pendler)'!D80),'2014-basis (ex pendler)'!D80*D$10-G110,IF(ISTEXT('2014-basis (ex pendler)'!D80),'2014-basis (ex pendler)'!D80,""))</f>
        <v/>
      </c>
      <c r="E110" s="50"/>
      <c r="F110" s="173">
        <v>0</v>
      </c>
      <c r="G110" s="174">
        <f t="shared" si="4"/>
        <v>0</v>
      </c>
      <c r="H110" s="50"/>
      <c r="I110" s="50"/>
      <c r="J110" s="50"/>
      <c r="K110" s="50"/>
      <c r="L110" s="50"/>
      <c r="M110" s="50"/>
      <c r="N110" s="50"/>
      <c r="O110" s="50"/>
    </row>
    <row r="111" spans="1:15" ht="12.75" x14ac:dyDescent="0.2">
      <c r="A111" s="81" t="s">
        <v>18</v>
      </c>
      <c r="B111" s="77">
        <f>IF(ISNUMBER('2014-basis (ex pendler)'!B81),'2014-basis (ex pendler)'!B81*B$10,IF(ISTEXT('2014-basis (ex pendler)'!B81),'2014-basis (ex pendler)'!B81,""))</f>
        <v>2139.9304264524749</v>
      </c>
      <c r="C111" s="77" t="str">
        <f>IF(ISNUMBER('2014-basis (ex pendler)'!C81),'2014-basis (ex pendler)'!C81*C$10,IF(ISTEXT('2014-basis (ex pendler)'!C81),'2014-basis (ex pendler)'!C81,""))</f>
        <v/>
      </c>
      <c r="D111" s="78">
        <f>IF(ISNUMBER('2014-basis (ex pendler)'!D81),'2014-basis (ex pendler)'!D81*D$10-G111,IF(ISTEXT('2014-basis (ex pendler)'!D81),'2014-basis (ex pendler)'!D81,""))</f>
        <v>478.79667218976971</v>
      </c>
      <c r="E111" s="50"/>
      <c r="F111" s="173">
        <v>0</v>
      </c>
      <c r="G111" s="174">
        <f t="shared" si="4"/>
        <v>0</v>
      </c>
      <c r="H111" s="50"/>
      <c r="I111" s="50"/>
      <c r="J111" s="50"/>
      <c r="K111" s="50"/>
      <c r="L111" s="50"/>
      <c r="M111" s="50"/>
      <c r="N111" s="50"/>
      <c r="O111" s="50"/>
    </row>
    <row r="112" spans="1:15" ht="12.75" x14ac:dyDescent="0.2">
      <c r="A112" s="81" t="s">
        <v>71</v>
      </c>
      <c r="B112" s="77">
        <f>IF(ISNUMBER('2014-basis (ex pendler)'!B82),'2014-basis (ex pendler)'!B82*B$10,IF(ISTEXT('2014-basis (ex pendler)'!B82),'2014-basis (ex pendler)'!B82,""))</f>
        <v>716.8638732671227</v>
      </c>
      <c r="C112" s="77">
        <f>IF(ISNUMBER('2014-basis (ex pendler)'!C82),'2014-basis (ex pendler)'!C82*C$10,IF(ISTEXT('2014-basis (ex pendler)'!C82),'2014-basis (ex pendler)'!C82,""))</f>
        <v>1069.9652132262374</v>
      </c>
      <c r="D112" s="78">
        <f>IF(ISNUMBER('2014-basis (ex pendler)'!D82),'2014-basis (ex pendler)'!D82*D$10-G112,IF(ISTEXT('2014-basis (ex pendler)'!D82),'2014-basis (ex pendler)'!D82,""))</f>
        <v>336.78498260675735</v>
      </c>
      <c r="E112" s="50"/>
      <c r="F112" s="173">
        <v>7.0000000000000007E-2</v>
      </c>
      <c r="G112" s="174">
        <f>IF(F112="","",F112*$G$10)</f>
        <v>7.3113600000000015E-2</v>
      </c>
      <c r="H112" s="50"/>
      <c r="I112" s="50"/>
      <c r="J112" s="50"/>
      <c r="K112" s="50"/>
      <c r="L112" s="50"/>
      <c r="M112" s="50"/>
      <c r="N112" s="50"/>
      <c r="O112" s="50"/>
    </row>
    <row r="113" spans="1:15" ht="12.75" x14ac:dyDescent="0.2">
      <c r="A113" s="81" t="s">
        <v>22</v>
      </c>
      <c r="B113" s="77">
        <f>IF(ISNUMBER('2014-basis (ex pendler)'!B83),'2014-basis (ex pendler)'!B83*B$10,IF(ISTEXT('2014-basis (ex pendler)'!B83),'2014-basis (ex pendler)'!B83,""))</f>
        <v>756.43456023694159</v>
      </c>
      <c r="C113" s="77">
        <f>IF(ISNUMBER('2014-basis (ex pendler)'!C83),'2014-basis (ex pendler)'!C83*C$10,IF(ISTEXT('2014-basis (ex pendler)'!C83),'2014-basis (ex pendler)'!C83,""))</f>
        <v>1602.6586065435815</v>
      </c>
      <c r="D113" s="78">
        <f>IF(ISNUMBER('2014-basis (ex pendler)'!D83),'2014-basis (ex pendler)'!D83*D$10-G113,IF(ISTEXT('2014-basis (ex pendler)'!D83),'2014-basis (ex pendler)'!D83,""))</f>
        <v>383.58705361635668</v>
      </c>
      <c r="E113" s="50"/>
      <c r="F113" s="173">
        <v>0.92</v>
      </c>
      <c r="G113" s="174">
        <f>IF(F113="","",F113*$G$10)</f>
        <v>0.96092160000000015</v>
      </c>
      <c r="H113" s="50"/>
      <c r="I113" s="50"/>
      <c r="J113" s="50"/>
      <c r="K113" s="50"/>
      <c r="L113" s="50"/>
      <c r="M113" s="50"/>
      <c r="N113" s="50"/>
      <c r="O113" s="50"/>
    </row>
    <row r="114" spans="1:15" ht="12.75" x14ac:dyDescent="0.2">
      <c r="A114" s="79"/>
      <c r="B114" s="77" t="str">
        <f>IF(ISNUMBER('2014-basis (ex pendler)'!B84),'2014-basis (ex pendler)'!B84*B$10,IF(ISTEXT('2014-basis (ex pendler)'!B84),'2014-basis (ex pendler)'!B84,""))</f>
        <v/>
      </c>
      <c r="C114" s="77" t="str">
        <f>IF(ISNUMBER('2014-basis (ex pendler)'!C84),'2014-basis (ex pendler)'!C84*C$10,IF(ISTEXT('2014-basis (ex pendler)'!C84),'2014-basis (ex pendler)'!C84,""))</f>
        <v/>
      </c>
      <c r="D114" s="78" t="str">
        <f>IF(ISNUMBER('2014-basis (ex pendler)'!D84),'2014-basis (ex pendler)'!D84*D$10-G114,IF(ISTEXT('2014-basis (ex pendler)'!D84),'2014-basis (ex pendler)'!D84,""))</f>
        <v/>
      </c>
      <c r="E114" s="50"/>
      <c r="F114" s="173">
        <v>0</v>
      </c>
      <c r="G114" s="174">
        <f t="shared" si="4"/>
        <v>0</v>
      </c>
      <c r="H114" s="50"/>
      <c r="I114" s="50"/>
      <c r="J114" s="50"/>
      <c r="K114" s="50"/>
      <c r="L114" s="50"/>
      <c r="M114" s="50"/>
      <c r="N114" s="50"/>
      <c r="O114" s="50"/>
    </row>
    <row r="115" spans="1:15" ht="12.75" x14ac:dyDescent="0.2">
      <c r="A115" s="80" t="s">
        <v>26</v>
      </c>
      <c r="B115" s="77" t="str">
        <f>IF(ISNUMBER('2014-basis (ex pendler)'!B85),'2014-basis (ex pendler)'!B85*B$10,IF(ISTEXT('2014-basis (ex pendler)'!B85),'2014-basis (ex pendler)'!B85,""))</f>
        <v/>
      </c>
      <c r="C115" s="77" t="str">
        <f>IF(ISNUMBER('2014-basis (ex pendler)'!C85),'2014-basis (ex pendler)'!C85*C$10,IF(ISTEXT('2014-basis (ex pendler)'!C85),'2014-basis (ex pendler)'!C85,""))</f>
        <v/>
      </c>
      <c r="D115" s="78" t="str">
        <f>IF(ISNUMBER('2014-basis (ex pendler)'!D85),'2014-basis (ex pendler)'!D85*D$10-G115,IF(ISTEXT('2014-basis (ex pendler)'!D85),'2014-basis (ex pendler)'!D85,""))</f>
        <v/>
      </c>
      <c r="E115" s="50"/>
      <c r="F115" s="173">
        <v>0</v>
      </c>
      <c r="G115" s="174">
        <f t="shared" si="4"/>
        <v>0</v>
      </c>
      <c r="H115" s="50"/>
      <c r="I115" s="50"/>
      <c r="J115" s="50"/>
      <c r="K115" s="50"/>
      <c r="L115" s="50"/>
      <c r="M115" s="50"/>
      <c r="N115" s="50"/>
      <c r="O115" s="50"/>
    </row>
    <row r="116" spans="1:15" ht="12.75" x14ac:dyDescent="0.2">
      <c r="A116" s="81" t="s">
        <v>27</v>
      </c>
      <c r="B116" s="77">
        <f>IF(ISNUMBER('2014-basis (ex pendler)'!B86),'2014-basis (ex pendler)'!B86*B$10,IF(ISTEXT('2014-basis (ex pendler)'!B86),'2014-basis (ex pendler)'!B86,""))</f>
        <v>2636.1010567880885</v>
      </c>
      <c r="C116" s="77" t="str">
        <f>IF(ISNUMBER('2014-basis (ex pendler)'!C86),'2014-basis (ex pendler)'!C86*C$10,IF(ISTEXT('2014-basis (ex pendler)'!C86),'2014-basis (ex pendler)'!C86,""))</f>
        <v/>
      </c>
      <c r="D116" s="78">
        <f>IF(ISNUMBER('2014-basis (ex pendler)'!D86),'2014-basis (ex pendler)'!D86*D$10-G116,IF(ISTEXT('2014-basis (ex pendler)'!D86),'2014-basis (ex pendler)'!D86,""))</f>
        <v>431.27293774056824</v>
      </c>
      <c r="E116" s="50"/>
      <c r="F116" s="173">
        <v>0</v>
      </c>
      <c r="G116" s="174">
        <f t="shared" si="4"/>
        <v>0</v>
      </c>
      <c r="H116" s="3"/>
      <c r="I116" s="50"/>
      <c r="J116" s="50"/>
      <c r="K116" s="50"/>
      <c r="L116" s="50"/>
      <c r="M116" s="50"/>
      <c r="N116" s="50"/>
      <c r="O116" s="50"/>
    </row>
    <row r="117" spans="1:15" ht="12.75" x14ac:dyDescent="0.2">
      <c r="A117" s="81" t="s">
        <v>72</v>
      </c>
      <c r="B117" s="77">
        <f>IF(ISNUMBER('2014-basis (ex pendler)'!B87),'2014-basis (ex pendler)'!B87*B$10,IF(ISTEXT('2014-basis (ex pendler)'!B87),'2014-basis (ex pendler)'!B87,""))</f>
        <v>1212.6289858189134</v>
      </c>
      <c r="C117" s="77">
        <f>IF(ISNUMBER('2014-basis (ex pendler)'!C87),'2014-basis (ex pendler)'!C87*C$10,IF(ISTEXT('2014-basis (ex pendler)'!C87),'2014-basis (ex pendler)'!C87,""))</f>
        <v>1550.1244317102614</v>
      </c>
      <c r="D117" s="78">
        <f>IF(ISNUMBER('2014-basis (ex pendler)'!D87),'2014-basis (ex pendler)'!D87*D$10-G117,IF(ISTEXT('2014-basis (ex pendler)'!D87),'2014-basis (ex pendler)'!D87,""))</f>
        <v>553.8620626126243</v>
      </c>
      <c r="E117" s="50"/>
      <c r="F117" s="173">
        <v>0</v>
      </c>
      <c r="G117" s="174">
        <f t="shared" si="4"/>
        <v>0</v>
      </c>
      <c r="H117" s="50"/>
      <c r="I117" s="50"/>
      <c r="J117" s="50"/>
      <c r="K117" s="50"/>
      <c r="L117" s="50"/>
      <c r="M117" s="50"/>
      <c r="N117" s="50"/>
      <c r="O117" s="50"/>
    </row>
    <row r="118" spans="1:15" ht="12.75" x14ac:dyDescent="0.2">
      <c r="A118" s="81" t="s">
        <v>31</v>
      </c>
      <c r="B118" s="77">
        <f>IF(ISNUMBER('2014-basis (ex pendler)'!B88),'2014-basis (ex pendler)'!B88*B$10,IF(ISTEXT('2014-basis (ex pendler)'!B88),'2014-basis (ex pendler)'!B88,""))</f>
        <v>0.13081218832997987</v>
      </c>
      <c r="C118" s="77" t="str">
        <f>IF(ISNUMBER('2014-basis (ex pendler)'!C88),'2014-basis (ex pendler)'!C88*C$10,IF(ISTEXT('2014-basis (ex pendler)'!C88),'2014-basis (ex pendler)'!C88,""))</f>
        <v/>
      </c>
      <c r="D118" s="78" t="str">
        <f>IF(ISNUMBER('2014-basis (ex pendler)'!D88),'2014-basis (ex pendler)'!D88*D$10-G118,IF(ISTEXT('2014-basis (ex pendler)'!D88),'2014-basis (ex pendler)'!D88,""))</f>
        <v/>
      </c>
      <c r="E118" s="50"/>
      <c r="F118" s="173">
        <v>0</v>
      </c>
      <c r="G118" s="174">
        <f t="shared" si="4"/>
        <v>0</v>
      </c>
      <c r="H118" s="50"/>
      <c r="I118" s="161"/>
      <c r="J118" s="50"/>
      <c r="K118" s="50"/>
      <c r="L118" s="50"/>
      <c r="M118" s="50"/>
      <c r="N118" s="50"/>
      <c r="O118" s="50"/>
    </row>
    <row r="119" spans="1:15" ht="12.75" x14ac:dyDescent="0.2">
      <c r="A119" s="79"/>
      <c r="B119" s="77" t="str">
        <f>IF(ISNUMBER('2014-basis (ex pendler)'!B89),'2014-basis (ex pendler)'!B89*B$10,IF(ISTEXT('2014-basis (ex pendler)'!B89),'2014-basis (ex pendler)'!B89,""))</f>
        <v/>
      </c>
      <c r="C119" s="77" t="str">
        <f>IF(ISNUMBER('2014-basis (ex pendler)'!C89),'2014-basis (ex pendler)'!C89*C$10,IF(ISTEXT('2014-basis (ex pendler)'!C89),'2014-basis (ex pendler)'!C89,""))</f>
        <v/>
      </c>
      <c r="D119" s="78" t="str">
        <f>IF(ISNUMBER('2014-basis (ex pendler)'!D89),'2014-basis (ex pendler)'!D89*D$10-G119,IF(ISTEXT('2014-basis (ex pendler)'!D89),'2014-basis (ex pendler)'!D89,""))</f>
        <v/>
      </c>
      <c r="E119" s="50"/>
      <c r="F119" s="173">
        <v>0</v>
      </c>
      <c r="G119" s="174">
        <f t="shared" si="4"/>
        <v>0</v>
      </c>
      <c r="H119" s="50"/>
      <c r="I119" s="50"/>
      <c r="J119" s="50"/>
      <c r="K119" s="50"/>
      <c r="L119" s="50"/>
      <c r="M119" s="50"/>
      <c r="N119" s="50"/>
      <c r="O119" s="50"/>
    </row>
    <row r="120" spans="1:15" ht="12.75" x14ac:dyDescent="0.2">
      <c r="A120" s="80" t="s">
        <v>35</v>
      </c>
      <c r="B120" s="77" t="str">
        <f>IF(ISNUMBER('2014-basis (ex pendler)'!B90),'2014-basis (ex pendler)'!B90*B$10,IF(ISTEXT('2014-basis (ex pendler)'!B90),'2014-basis (ex pendler)'!B90,""))</f>
        <v/>
      </c>
      <c r="C120" s="77" t="str">
        <f>IF(ISNUMBER('2014-basis (ex pendler)'!C90),'2014-basis (ex pendler)'!C90*C$10,IF(ISTEXT('2014-basis (ex pendler)'!C90),'2014-basis (ex pendler)'!C90,""))</f>
        <v/>
      </c>
      <c r="D120" s="78" t="str">
        <f>IF(ISNUMBER('2014-basis (ex pendler)'!D90),'2014-basis (ex pendler)'!D90*D$10-G120,IF(ISTEXT('2014-basis (ex pendler)'!D90),'2014-basis (ex pendler)'!D90,""))</f>
        <v/>
      </c>
      <c r="E120" s="50"/>
      <c r="F120" s="173">
        <v>0</v>
      </c>
      <c r="G120" s="174">
        <f t="shared" si="4"/>
        <v>0</v>
      </c>
      <c r="H120" s="50"/>
      <c r="I120" s="50"/>
      <c r="J120" s="50"/>
      <c r="K120" s="50"/>
      <c r="L120" s="50"/>
      <c r="M120" s="50"/>
      <c r="N120" s="50"/>
      <c r="O120" s="50"/>
    </row>
    <row r="121" spans="1:15" ht="12.75" x14ac:dyDescent="0.2">
      <c r="A121" s="81" t="s">
        <v>36</v>
      </c>
      <c r="B121" s="77">
        <f>IF(ISNUMBER('2014-basis (ex pendler)'!B91),'2014-basis (ex pendler)'!B91*B$10,IF(ISTEXT('2014-basis (ex pendler)'!B91),'2014-basis (ex pendler)'!B91,""))</f>
        <v>2602.6131365756137</v>
      </c>
      <c r="C121" s="77" t="str">
        <f>IF(ISNUMBER('2014-basis (ex pendler)'!C91),'2014-basis (ex pendler)'!C91*C$10,IF(ISTEXT('2014-basis (ex pendler)'!C91),'2014-basis (ex pendler)'!C91,""))</f>
        <v/>
      </c>
      <c r="D121" s="78" t="str">
        <f>IF(ISNUMBER('2014-basis (ex pendler)'!D91),'2014-basis (ex pendler)'!D91*D$10-G121,IF(ISTEXT('2014-basis (ex pendler)'!D91),'2014-basis (ex pendler)'!D91,""))</f>
        <v/>
      </c>
      <c r="E121" s="50"/>
      <c r="F121" s="173">
        <v>0</v>
      </c>
      <c r="G121" s="174">
        <f t="shared" si="4"/>
        <v>0</v>
      </c>
      <c r="H121" s="50"/>
      <c r="I121" s="50"/>
      <c r="J121" s="50"/>
      <c r="K121" s="50"/>
      <c r="L121" s="50"/>
      <c r="M121" s="50"/>
      <c r="N121" s="50"/>
      <c r="O121" s="50"/>
    </row>
    <row r="122" spans="1:15" ht="12.75" x14ac:dyDescent="0.2">
      <c r="A122" s="81" t="s">
        <v>37</v>
      </c>
      <c r="B122" s="77">
        <f>IF(ISNUMBER('2014-basis (ex pendler)'!B92),'2014-basis (ex pendler)'!B92*B$10,IF(ISTEXT('2014-basis (ex pendler)'!B92),'2014-basis (ex pendler)'!B92,""))</f>
        <v>2725.8905428577868</v>
      </c>
      <c r="C122" s="77" t="str">
        <f>IF(ISNUMBER('2014-basis (ex pendler)'!C92),'2014-basis (ex pendler)'!C92*C$10,IF(ISTEXT('2014-basis (ex pendler)'!C92),'2014-basis (ex pendler)'!C92,""))</f>
        <v/>
      </c>
      <c r="D122" s="78" t="str">
        <f>IF(ISNUMBER('2014-basis (ex pendler)'!D92),'2014-basis (ex pendler)'!D92*D$10-G122,IF(ISTEXT('2014-basis (ex pendler)'!D92),'2014-basis (ex pendler)'!D92,""))</f>
        <v/>
      </c>
      <c r="E122" s="50"/>
      <c r="F122" s="173">
        <v>0</v>
      </c>
      <c r="G122" s="174">
        <f t="shared" si="4"/>
        <v>0</v>
      </c>
      <c r="H122" s="50"/>
      <c r="I122" s="50"/>
      <c r="J122" s="50"/>
      <c r="K122" s="50"/>
      <c r="L122" s="50"/>
      <c r="M122" s="50"/>
      <c r="N122" s="50"/>
      <c r="O122" s="50"/>
    </row>
    <row r="123" spans="1:15" ht="12.75" x14ac:dyDescent="0.2">
      <c r="A123" s="81" t="s">
        <v>77</v>
      </c>
      <c r="B123" s="77" t="str">
        <f>IF(ISNUMBER('2014-basis (ex pendler)'!B93),'2014-basis (ex pendler)'!B93*B$10,IF(ISTEXT('2014-basis (ex pendler)'!B93),'2014-basis (ex pendler)'!B93,""))</f>
        <v/>
      </c>
      <c r="C123" s="77" t="str">
        <f>IF(ISNUMBER('2014-basis (ex pendler)'!C93),'2014-basis (ex pendler)'!C93*C$10,IF(ISTEXT('2014-basis (ex pendler)'!C93),'2014-basis (ex pendler)'!C93,""))</f>
        <v/>
      </c>
      <c r="D123" s="78">
        <f>IF(ISNUMBER('2014-basis (ex pendler)'!D93),'2014-basis (ex pendler)'!D93*D$10-G123,IF(ISTEXT('2014-basis (ex pendler)'!D93),'2014-basis (ex pendler)'!D93,""))</f>
        <v>494.39065552355163</v>
      </c>
      <c r="E123" s="50"/>
      <c r="F123" s="173">
        <v>1.65</v>
      </c>
      <c r="G123" s="174">
        <f t="shared" si="4"/>
        <v>1.723392</v>
      </c>
      <c r="H123" s="3"/>
      <c r="I123" s="50"/>
      <c r="J123" s="50"/>
      <c r="K123" s="50"/>
      <c r="L123" s="50"/>
      <c r="M123" s="50"/>
      <c r="N123" s="50"/>
      <c r="O123" s="50"/>
    </row>
    <row r="124" spans="1:15" ht="12.75" x14ac:dyDescent="0.2">
      <c r="A124" s="81" t="s">
        <v>38</v>
      </c>
      <c r="B124" s="77">
        <f>IF(ISNUMBER('2014-basis (ex pendler)'!B94),'2014-basis (ex pendler)'!B94*B$10,IF(ISTEXT('2014-basis (ex pendler)'!B94),'2014-basis (ex pendler)'!B94,""))</f>
        <v>1178.6178168531187</v>
      </c>
      <c r="C124" s="77">
        <f>IF(ISNUMBER('2014-basis (ex pendler)'!C94),'2014-basis (ex pendler)'!C94*C$10,IF(ISTEXT('2014-basis (ex pendler)'!C94),'2014-basis (ex pendler)'!C94,""))</f>
        <v>1531.8107253440644</v>
      </c>
      <c r="D124" s="78">
        <f>IF(ISNUMBER('2014-basis (ex pendler)'!D94),'2014-basis (ex pendler)'!D94*D$10-G124,IF(ISTEXT('2014-basis (ex pendler)'!D94),'2014-basis (ex pendler)'!D94,""))</f>
        <v>539.87396866220047</v>
      </c>
      <c r="E124" s="50"/>
      <c r="F124" s="173">
        <v>0</v>
      </c>
      <c r="G124" s="174">
        <f t="shared" si="4"/>
        <v>0</v>
      </c>
      <c r="H124" s="50"/>
      <c r="I124" s="50"/>
      <c r="J124" s="50"/>
      <c r="K124" s="50"/>
      <c r="L124" s="50"/>
      <c r="M124" s="50"/>
      <c r="N124" s="50"/>
      <c r="O124" s="50"/>
    </row>
    <row r="125" spans="1:15" ht="12.75" x14ac:dyDescent="0.2">
      <c r="A125" s="81" t="s">
        <v>39</v>
      </c>
      <c r="B125" s="77">
        <f>IF(ISNUMBER('2014-basis (ex pendler)'!B95),'2014-basis (ex pendler)'!B95*B$10,IF(ISTEXT('2014-basis (ex pendler)'!B95),'2014-basis (ex pendler)'!B95,""))</f>
        <v>1301.5812738832997</v>
      </c>
      <c r="C125" s="77">
        <f>IF(ISNUMBER('2014-basis (ex pendler)'!C95),'2014-basis (ex pendler)'!C95*C$10,IF(ISTEXT('2014-basis (ex pendler)'!C95),'2014-basis (ex pendler)'!C95,""))</f>
        <v>1654.7741823742454</v>
      </c>
      <c r="D125" s="78">
        <f>IF(ISNUMBER('2014-basis (ex pendler)'!D95),'2014-basis (ex pendler)'!D95*D$10-G125,IF(ISTEXT('2014-basis (ex pendler)'!D95),'2014-basis (ex pendler)'!D95,""))</f>
        <v>593.93485254551956</v>
      </c>
      <c r="E125" s="50"/>
      <c r="F125" s="173">
        <v>0</v>
      </c>
      <c r="G125" s="174">
        <f>IF(F125="","",F125*$G$10)</f>
        <v>0</v>
      </c>
      <c r="H125" s="50"/>
      <c r="I125" s="50"/>
      <c r="J125" s="50"/>
      <c r="K125" s="50"/>
      <c r="L125" s="50"/>
      <c r="M125" s="50"/>
      <c r="N125" s="50"/>
      <c r="O125" s="50"/>
    </row>
    <row r="126" spans="1:15" ht="12.75" x14ac:dyDescent="0.2">
      <c r="A126" s="79"/>
      <c r="B126" s="77" t="str">
        <f>IF(ISNUMBER('2014-basis (ex pendler)'!B96),'2014-basis (ex pendler)'!B96*B$10,IF(ISTEXT('2014-basis (ex pendler)'!B96),'2014-basis (ex pendler)'!B96,""))</f>
        <v/>
      </c>
      <c r="C126" s="77" t="str">
        <f>IF(ISNUMBER('2014-basis (ex pendler)'!C96),'2014-basis (ex pendler)'!C96*C$10,IF(ISTEXT('2014-basis (ex pendler)'!C96),'2014-basis (ex pendler)'!C96,""))</f>
        <v/>
      </c>
      <c r="D126" s="78" t="str">
        <f>IF(ISNUMBER('2014-basis (ex pendler)'!D96),'2014-basis (ex pendler)'!D96*D$10-G126,IF(ISTEXT('2014-basis (ex pendler)'!D96),'2014-basis (ex pendler)'!D96,""))</f>
        <v/>
      </c>
      <c r="E126" s="50"/>
      <c r="F126" s="173">
        <v>0</v>
      </c>
      <c r="G126" s="174">
        <f t="shared" si="4"/>
        <v>0</v>
      </c>
      <c r="H126" s="50"/>
      <c r="I126" s="50"/>
      <c r="J126" s="50"/>
      <c r="K126" s="50"/>
      <c r="L126" s="50"/>
      <c r="M126" s="50"/>
      <c r="N126" s="50"/>
      <c r="O126" s="50"/>
    </row>
    <row r="127" spans="1:15" ht="12.75" x14ac:dyDescent="0.2">
      <c r="A127" s="80" t="s">
        <v>43</v>
      </c>
      <c r="B127" s="77" t="str">
        <f>IF(ISNUMBER('2014-basis (ex pendler)'!B97),'2014-basis (ex pendler)'!B97*B$10,IF(ISTEXT('2014-basis (ex pendler)'!B97),'2014-basis (ex pendler)'!B97,""))</f>
        <v/>
      </c>
      <c r="C127" s="77" t="str">
        <f>IF(ISNUMBER('2014-basis (ex pendler)'!C97),'2014-basis (ex pendler)'!C97*C$10,IF(ISTEXT('2014-basis (ex pendler)'!C97),'2014-basis (ex pendler)'!C97,""))</f>
        <v/>
      </c>
      <c r="D127" s="78" t="str">
        <f>IF(ISNUMBER('2014-basis (ex pendler)'!D97),'2014-basis (ex pendler)'!D97*D$10-G127,IF(ISTEXT('2014-basis (ex pendler)'!D97),'2014-basis (ex pendler)'!D97,""))</f>
        <v/>
      </c>
      <c r="E127" s="50"/>
      <c r="F127" s="173">
        <v>0</v>
      </c>
      <c r="G127" s="174">
        <f t="shared" si="4"/>
        <v>0</v>
      </c>
      <c r="H127" s="50"/>
      <c r="I127" s="50"/>
      <c r="J127" s="50"/>
      <c r="K127" s="50"/>
      <c r="L127" s="50"/>
      <c r="M127" s="50"/>
      <c r="N127" s="50"/>
      <c r="O127" s="50"/>
    </row>
    <row r="128" spans="1:15" ht="12.75" x14ac:dyDescent="0.2">
      <c r="A128" s="81" t="s">
        <v>44</v>
      </c>
      <c r="B128" s="77">
        <f>IF(ISNUMBER('2014-basis (ex pendler)'!B98),'2014-basis (ex pendler)'!B98*B$10,IF(ISTEXT('2014-basis (ex pendler)'!B98),'2014-basis (ex pendler)'!B98,""))</f>
        <v>516.70814390342048</v>
      </c>
      <c r="C128" s="77" t="str">
        <f>IF(ISNUMBER('2014-basis (ex pendler)'!C98),'2014-basis (ex pendler)'!C98*C$10,IF(ISTEXT('2014-basis (ex pendler)'!C98),'2014-basis (ex pendler)'!C98,""))</f>
        <v/>
      </c>
      <c r="D128" s="78">
        <f>IF(ISNUMBER('2014-basis (ex pendler)'!D98),'2014-basis (ex pendler)'!D98*D$10-G128,IF(ISTEXT('2014-basis (ex pendler)'!D98),'2014-basis (ex pendler)'!D98,""))</f>
        <v>227.17073546713885</v>
      </c>
      <c r="E128" s="50"/>
      <c r="F128" s="173">
        <v>0</v>
      </c>
      <c r="G128" s="174">
        <f t="shared" si="4"/>
        <v>0</v>
      </c>
      <c r="H128" s="50"/>
      <c r="I128" s="50"/>
      <c r="J128" s="50"/>
      <c r="K128" s="50"/>
      <c r="L128" s="50"/>
      <c r="M128" s="50"/>
      <c r="N128" s="50"/>
      <c r="O128" s="50"/>
    </row>
    <row r="129" spans="1:15" ht="12.75" x14ac:dyDescent="0.2">
      <c r="A129" s="81" t="s">
        <v>45</v>
      </c>
      <c r="B129" s="77">
        <f>IF(ISNUMBER('2014-basis (ex pendler)'!B99),'2014-basis (ex pendler)'!B99*B$10,IF(ISTEXT('2014-basis (ex pendler)'!B99),'2014-basis (ex pendler)'!B99,""))</f>
        <v>705.07769509859156</v>
      </c>
      <c r="C129" s="77" t="str">
        <f>IF(ISNUMBER('2014-basis (ex pendler)'!C99),'2014-basis (ex pendler)'!C99*C$10,IF(ISTEXT('2014-basis (ex pendler)'!C99),'2014-basis (ex pendler)'!C99,""))</f>
        <v/>
      </c>
      <c r="D129" s="78">
        <f>IF(ISNUMBER('2014-basis (ex pendler)'!D99),'2014-basis (ex pendler)'!D99*D$10-G129,IF(ISTEXT('2014-basis (ex pendler)'!D99),'2014-basis (ex pendler)'!D99,""))</f>
        <v>246.46906517489577</v>
      </c>
      <c r="E129" s="50"/>
      <c r="F129" s="173">
        <v>0</v>
      </c>
      <c r="G129" s="174">
        <f t="shared" si="4"/>
        <v>0</v>
      </c>
      <c r="H129" s="50"/>
      <c r="I129" s="172"/>
      <c r="J129" s="50"/>
      <c r="K129" s="50"/>
      <c r="L129" s="50"/>
      <c r="M129" s="50"/>
      <c r="N129" s="50"/>
      <c r="O129" s="50"/>
    </row>
    <row r="130" spans="1:15" ht="12.75" x14ac:dyDescent="0.2">
      <c r="A130" s="81" t="s">
        <v>46</v>
      </c>
      <c r="B130" s="77">
        <f>IF(ISNUMBER('2014-basis (ex pendler)'!B100),'2014-basis (ex pendler)'!B100*B$10,IF(ISTEXT('2014-basis (ex pendler)'!B100),'2014-basis (ex pendler)'!B100,""))</f>
        <v>223.72808570076458</v>
      </c>
      <c r="C130" s="77" t="str">
        <f>IF(ISNUMBER('2014-basis (ex pendler)'!C100),'2014-basis (ex pendler)'!C100*C$10,IF(ISTEXT('2014-basis (ex pendler)'!C100),'2014-basis (ex pendler)'!C100,""))</f>
        <v/>
      </c>
      <c r="D130" s="78" t="str">
        <f>IF(ISNUMBER('2014-basis (ex pendler)'!D100),'2014-basis (ex pendler)'!D100*D$10-G130,IF(ISTEXT('2014-basis (ex pendler)'!D100),'2014-basis (ex pendler)'!D100,""))</f>
        <v/>
      </c>
      <c r="E130" s="50"/>
      <c r="F130" s="173">
        <v>0</v>
      </c>
      <c r="G130" s="174">
        <f t="shared" si="4"/>
        <v>0</v>
      </c>
      <c r="H130" s="50"/>
      <c r="I130" s="50"/>
      <c r="J130" s="50"/>
      <c r="K130" s="50"/>
      <c r="L130" s="50"/>
      <c r="M130" s="50"/>
      <c r="N130" s="50"/>
      <c r="O130" s="50"/>
    </row>
    <row r="131" spans="1:15" ht="12.75" x14ac:dyDescent="0.2">
      <c r="A131" s="79"/>
      <c r="B131" s="77" t="str">
        <f>IF(ISNUMBER('2014-basis (ex pendler)'!B101),'2014-basis (ex pendler)'!B101*B$10,IF(ISTEXT('2014-basis (ex pendler)'!B101),'2014-basis (ex pendler)'!B101,""))</f>
        <v/>
      </c>
      <c r="C131" s="77" t="str">
        <f>IF(ISNUMBER('2014-basis (ex pendler)'!C101),'2014-basis (ex pendler)'!C101*C$10,IF(ISTEXT('2014-basis (ex pendler)'!C101),'2014-basis (ex pendler)'!C101,""))</f>
        <v/>
      </c>
      <c r="D131" s="78" t="str">
        <f>IF(ISNUMBER('2014-basis (ex pendler)'!D101),'2014-basis (ex pendler)'!D101*D$10-G131,IF(ISTEXT('2014-basis (ex pendler)'!D101),'2014-basis (ex pendler)'!D101,""))</f>
        <v/>
      </c>
      <c r="E131" s="50"/>
      <c r="F131" s="173">
        <v>0</v>
      </c>
      <c r="G131" s="174">
        <f t="shared" si="4"/>
        <v>0</v>
      </c>
      <c r="H131" s="50"/>
      <c r="I131" s="50"/>
      <c r="J131" s="50"/>
      <c r="K131" s="50"/>
      <c r="L131" s="50"/>
      <c r="M131" s="50"/>
      <c r="N131" s="50"/>
      <c r="O131" s="50"/>
    </row>
    <row r="132" spans="1:15" ht="12.75" x14ac:dyDescent="0.2">
      <c r="A132" s="80" t="s">
        <v>49</v>
      </c>
      <c r="B132" s="77" t="str">
        <f>IF(ISNUMBER('2014-basis (ex pendler)'!B102),'2014-basis (ex pendler)'!B102*B$10,IF(ISTEXT('2014-basis (ex pendler)'!B102),'2014-basis (ex pendler)'!B102,""))</f>
        <v/>
      </c>
      <c r="C132" s="77" t="str">
        <f>IF(ISNUMBER('2014-basis (ex pendler)'!C102),'2014-basis (ex pendler)'!C102*C$10,IF(ISTEXT('2014-basis (ex pendler)'!C102),'2014-basis (ex pendler)'!C102,""))</f>
        <v/>
      </c>
      <c r="D132" s="78" t="str">
        <f>IF(ISNUMBER('2014-basis (ex pendler)'!D102),'2014-basis (ex pendler)'!D102*D$10-G132,IF(ISTEXT('2014-basis (ex pendler)'!D102),'2014-basis (ex pendler)'!D102,""))</f>
        <v/>
      </c>
      <c r="E132" s="50"/>
      <c r="F132" s="173">
        <v>0</v>
      </c>
      <c r="G132" s="174">
        <f t="shared" si="4"/>
        <v>0</v>
      </c>
      <c r="H132" s="50"/>
      <c r="I132" s="50"/>
      <c r="J132" s="50"/>
      <c r="K132" s="50"/>
      <c r="L132" s="50"/>
      <c r="M132" s="50"/>
      <c r="N132" s="50"/>
      <c r="O132" s="50"/>
    </row>
    <row r="133" spans="1:15" ht="12.75" x14ac:dyDescent="0.2">
      <c r="A133" s="81" t="s">
        <v>50</v>
      </c>
      <c r="B133" s="77">
        <f>IF(ISNUMBER('2014-basis (ex pendler)'!B103),'2014-basis (ex pendler)'!B103*B$10,IF(ISTEXT('2014-basis (ex pendler)'!B103),'2014-basis (ex pendler)'!B103,""))</f>
        <v>24.357229467042252</v>
      </c>
      <c r="C133" s="77" t="str">
        <f>IF(ISNUMBER('2014-basis (ex pendler)'!C103),'2014-basis (ex pendler)'!C103*C$10,IF(ISTEXT('2014-basis (ex pendler)'!C103),'2014-basis (ex pendler)'!C103,""))</f>
        <v/>
      </c>
      <c r="D133" s="78" t="str">
        <f>IF(ISNUMBER('2014-basis (ex pendler)'!D103),'2014-basis (ex pendler)'!D103*D$10-G133,IF(ISTEXT('2014-basis (ex pendler)'!D103),'2014-basis (ex pendler)'!D103,""))</f>
        <v/>
      </c>
      <c r="E133" s="50"/>
      <c r="F133" s="173">
        <v>0</v>
      </c>
      <c r="G133" s="174">
        <f t="shared" si="4"/>
        <v>0</v>
      </c>
      <c r="H133" s="50"/>
      <c r="I133" s="50"/>
      <c r="J133" s="50"/>
      <c r="K133" s="50"/>
      <c r="L133" s="50"/>
      <c r="M133" s="50"/>
      <c r="N133" s="50"/>
      <c r="O133" s="50"/>
    </row>
    <row r="134" spans="1:15" ht="12.75" x14ac:dyDescent="0.2">
      <c r="A134" s="81" t="s">
        <v>51</v>
      </c>
      <c r="B134" s="77">
        <f>IF(ISNUMBER('2014-basis (ex pendler)'!B104),'2014-basis (ex pendler)'!B104*B$10,IF(ISTEXT('2014-basis (ex pendler)'!B104),'2014-basis (ex pendler)'!B104,""))</f>
        <v>12.178614733521126</v>
      </c>
      <c r="C134" s="77" t="str">
        <f>IF(ISNUMBER('2014-basis (ex pendler)'!C104),'2014-basis (ex pendler)'!C104*C$10,IF(ISTEXT('2014-basis (ex pendler)'!C104),'2014-basis (ex pendler)'!C104,""))</f>
        <v/>
      </c>
      <c r="D134" s="78" t="str">
        <f>IF(ISNUMBER('2014-basis (ex pendler)'!D104),'2014-basis (ex pendler)'!D104*D$10-G134,IF(ISTEXT('2014-basis (ex pendler)'!D104),'2014-basis (ex pendler)'!D104,""))</f>
        <v/>
      </c>
      <c r="E134" s="50"/>
      <c r="F134" s="173">
        <v>0</v>
      </c>
      <c r="G134" s="174">
        <f t="shared" si="4"/>
        <v>0</v>
      </c>
      <c r="H134" s="50"/>
      <c r="I134" s="50"/>
      <c r="J134" s="50"/>
      <c r="K134" s="50"/>
      <c r="L134" s="50"/>
      <c r="M134" s="50"/>
      <c r="N134" s="50"/>
      <c r="O134" s="50"/>
    </row>
    <row r="135" spans="1:15" ht="12.75" x14ac:dyDescent="0.2">
      <c r="A135" s="81" t="s">
        <v>52</v>
      </c>
      <c r="B135" s="77" t="str">
        <f>IF(ISNUMBER('2014-basis (ex pendler)'!B105),'2014-basis (ex pendler)'!B105*B$10,IF(ISTEXT('2014-basis (ex pendler)'!B105),'2014-basis (ex pendler)'!B105,""))</f>
        <v>Gratis</v>
      </c>
      <c r="C135" s="77" t="str">
        <f>IF(ISNUMBER('2014-basis (ex pendler)'!C105),'2014-basis (ex pendler)'!C105*C$10,IF(ISTEXT('2014-basis (ex pendler)'!C105),'2014-basis (ex pendler)'!C105,""))</f>
        <v/>
      </c>
      <c r="D135" s="78" t="str">
        <f>IF(ISNUMBER('2014-basis (ex pendler)'!D105),'2014-basis (ex pendler)'!D105*D$10-G135,IF(ISTEXT('2014-basis (ex pendler)'!D105),'2014-basis (ex pendler)'!D105,""))</f>
        <v/>
      </c>
      <c r="E135" s="50"/>
      <c r="F135" s="173">
        <v>0</v>
      </c>
      <c r="G135" s="174">
        <f t="shared" si="4"/>
        <v>0</v>
      </c>
      <c r="H135" s="50"/>
      <c r="I135" s="50"/>
      <c r="J135" s="50"/>
      <c r="K135" s="50"/>
      <c r="L135" s="50"/>
      <c r="M135" s="50"/>
      <c r="N135" s="50"/>
      <c r="O135" s="50"/>
    </row>
    <row r="136" spans="1:15" ht="12.75" x14ac:dyDescent="0.2">
      <c r="A136" s="79"/>
      <c r="B136" s="77" t="str">
        <f>IF(ISNUMBER('2014-basis (ex pendler)'!B106),'2014-basis (ex pendler)'!B106*B$10,IF(ISTEXT('2014-basis (ex pendler)'!B106),'2014-basis (ex pendler)'!B106,""))</f>
        <v/>
      </c>
      <c r="C136" s="77" t="str">
        <f>IF(ISNUMBER('2014-basis (ex pendler)'!C106),'2014-basis (ex pendler)'!C106*C$10,IF(ISTEXT('2014-basis (ex pendler)'!C106),'2014-basis (ex pendler)'!C106,""))</f>
        <v/>
      </c>
      <c r="D136" s="78" t="str">
        <f>IF(ISNUMBER('2014-basis (ex pendler)'!D106),'2014-basis (ex pendler)'!D106*D$10-G136,IF(ISTEXT('2014-basis (ex pendler)'!D106),'2014-basis (ex pendler)'!D106,""))</f>
        <v/>
      </c>
      <c r="E136" s="50"/>
      <c r="F136" s="173">
        <v>0</v>
      </c>
      <c r="G136" s="174">
        <f t="shared" si="4"/>
        <v>0</v>
      </c>
      <c r="H136" s="50"/>
      <c r="I136" s="50"/>
      <c r="J136" s="50"/>
      <c r="K136" s="50"/>
      <c r="L136" s="50"/>
      <c r="M136" s="50"/>
      <c r="N136" s="50"/>
      <c r="O136" s="50"/>
    </row>
    <row r="137" spans="1:15" ht="12.75" x14ac:dyDescent="0.2">
      <c r="A137" s="80" t="s">
        <v>53</v>
      </c>
      <c r="B137" s="77" t="str">
        <f>IF(ISNUMBER('2014-basis (ex pendler)'!B107),'2014-basis (ex pendler)'!B107*B$10,IF(ISTEXT('2014-basis (ex pendler)'!B107),'2014-basis (ex pendler)'!B107,""))</f>
        <v/>
      </c>
      <c r="C137" s="77" t="str">
        <f>IF(ISNUMBER('2014-basis (ex pendler)'!C107),'2014-basis (ex pendler)'!C107*C$10,IF(ISTEXT('2014-basis (ex pendler)'!C107),'2014-basis (ex pendler)'!C107,""))</f>
        <v/>
      </c>
      <c r="D137" s="78" t="str">
        <f>IF(ISNUMBER('2014-basis (ex pendler)'!D107),'2014-basis (ex pendler)'!D107*D$10-G137,IF(ISTEXT('2014-basis (ex pendler)'!D107),'2014-basis (ex pendler)'!D107,""))</f>
        <v/>
      </c>
      <c r="E137" s="50"/>
      <c r="F137" s="173">
        <v>0</v>
      </c>
      <c r="G137" s="174">
        <f t="shared" si="4"/>
        <v>0</v>
      </c>
      <c r="H137" s="50"/>
      <c r="I137" s="50"/>
      <c r="J137" s="50"/>
      <c r="K137" s="50"/>
      <c r="L137" s="50"/>
      <c r="M137" s="50"/>
      <c r="N137" s="50"/>
      <c r="O137" s="50"/>
    </row>
    <row r="138" spans="1:15" ht="12.75" x14ac:dyDescent="0.2">
      <c r="A138" s="81" t="s">
        <v>73</v>
      </c>
      <c r="B138" s="77">
        <f>IF(ISNUMBER('2014-basis (ex pendler)'!B108),'2014-basis (ex pendler)'!B108*B$10,IF(ISTEXT('2014-basis (ex pendler)'!B108),'2014-basis (ex pendler)'!B108,""))</f>
        <v>13017.617947031949</v>
      </c>
      <c r="C138" s="77" t="str">
        <f>IF(ISNUMBER('2014-basis (ex pendler)'!C108),'2014-basis (ex pendler)'!C108*C$10,IF(ISTEXT('2014-basis (ex pendler)'!C108),'2014-basis (ex pendler)'!C108,""))</f>
        <v/>
      </c>
      <c r="D138" s="78" t="str">
        <f>IF(ISNUMBER('2014-basis (ex pendler)'!D108),'2014-basis (ex pendler)'!D108*D$10-G138,IF(ISTEXT('2014-basis (ex pendler)'!D108),'2014-basis (ex pendler)'!D108,""))</f>
        <v/>
      </c>
      <c r="E138" s="50"/>
      <c r="F138" s="173">
        <v>0</v>
      </c>
      <c r="G138" s="174">
        <f t="shared" si="4"/>
        <v>0</v>
      </c>
      <c r="H138" s="50"/>
      <c r="I138" s="50"/>
      <c r="J138" s="50"/>
      <c r="K138" s="50"/>
      <c r="L138" s="50"/>
      <c r="M138" s="50"/>
      <c r="N138" s="50"/>
      <c r="O138" s="50"/>
    </row>
    <row r="139" spans="1:15" ht="12.75" x14ac:dyDescent="0.2">
      <c r="A139" s="81" t="s">
        <v>55</v>
      </c>
      <c r="B139" s="77">
        <f>IF(ISNUMBER('2014-basis (ex pendler)'!B109),'2014-basis (ex pendler)'!B109*B$10,IF(ISTEXT('2014-basis (ex pendler)'!B109),'2014-basis (ex pendler)'!B109,""))</f>
        <v>14224.556602658511</v>
      </c>
      <c r="C139" s="77" t="str">
        <f>IF(ISNUMBER('2014-basis (ex pendler)'!C109),'2014-basis (ex pendler)'!C109*C$10,IF(ISTEXT('2014-basis (ex pendler)'!C109),'2014-basis (ex pendler)'!C109,""))</f>
        <v/>
      </c>
      <c r="D139" s="78" t="str">
        <f>IF(ISNUMBER('2014-basis (ex pendler)'!D109),'2014-basis (ex pendler)'!D109*D$10-G139,IF(ISTEXT('2014-basis (ex pendler)'!D109),'2014-basis (ex pendler)'!D109,""))</f>
        <v/>
      </c>
      <c r="E139" s="50"/>
      <c r="F139" s="173">
        <v>0</v>
      </c>
      <c r="G139" s="174">
        <f t="shared" si="4"/>
        <v>0</v>
      </c>
      <c r="H139" s="50"/>
      <c r="I139" s="50"/>
      <c r="J139" s="50"/>
      <c r="K139" s="50"/>
      <c r="L139" s="50"/>
      <c r="M139" s="50"/>
      <c r="N139" s="50"/>
      <c r="O139" s="50"/>
    </row>
    <row r="140" spans="1:15" ht="12.75" x14ac:dyDescent="0.2">
      <c r="A140" s="81" t="s">
        <v>56</v>
      </c>
      <c r="B140" s="77">
        <f>IF(ISNUMBER('2014-basis (ex pendler)'!B110),'2014-basis (ex pendler)'!B110*B$10,IF(ISTEXT('2014-basis (ex pendler)'!B110),'2014-basis (ex pendler)'!B110,""))</f>
        <v>15431.508339503904</v>
      </c>
      <c r="C140" s="77" t="str">
        <f>IF(ISNUMBER('2014-basis (ex pendler)'!C110),'2014-basis (ex pendler)'!C110*C$10,IF(ISTEXT('2014-basis (ex pendler)'!C110),'2014-basis (ex pendler)'!C110,""))</f>
        <v/>
      </c>
      <c r="D140" s="78" t="str">
        <f>IF(ISNUMBER('2014-basis (ex pendler)'!D110),'2014-basis (ex pendler)'!D110*D$10-G140,IF(ISTEXT('2014-basis (ex pendler)'!D110),'2014-basis (ex pendler)'!D110,""))</f>
        <v/>
      </c>
      <c r="E140" s="50"/>
      <c r="F140" s="173">
        <v>0</v>
      </c>
      <c r="G140" s="174">
        <f t="shared" si="4"/>
        <v>0</v>
      </c>
      <c r="H140" s="50"/>
      <c r="I140" s="50"/>
      <c r="J140" s="50"/>
      <c r="K140" s="50"/>
      <c r="L140" s="50"/>
      <c r="M140" s="50"/>
      <c r="N140" s="50"/>
      <c r="O140" s="50"/>
    </row>
    <row r="141" spans="1:15" ht="12.75" x14ac:dyDescent="0.2">
      <c r="A141" s="81" t="s">
        <v>79</v>
      </c>
      <c r="B141" s="77" t="str">
        <f>IF(ISNUMBER('2014-basis (ex pendler)'!B111),'2014-basis (ex pendler)'!B111*B$10,IF(ISTEXT('2014-basis (ex pendler)'!B111),'2014-basis (ex pendler)'!B111,""))</f>
        <v/>
      </c>
      <c r="C141" s="77" t="str">
        <f>IF(ISNUMBER('2014-basis (ex pendler)'!C111),'2014-basis (ex pendler)'!C111*C$10,IF(ISTEXT('2014-basis (ex pendler)'!C111),'2014-basis (ex pendler)'!C111,""))</f>
        <v/>
      </c>
      <c r="D141" s="78">
        <f>IF(ISNUMBER('2014-basis (ex pendler)'!D111),'2014-basis (ex pendler)'!D111*D$10-G141,IF(ISTEXT('2014-basis (ex pendler)'!D111),'2014-basis (ex pendler)'!D111,""))</f>
        <v>3087.8158255213098</v>
      </c>
      <c r="E141" s="50"/>
      <c r="F141" s="173">
        <v>0</v>
      </c>
      <c r="G141" s="174">
        <f t="shared" si="4"/>
        <v>0</v>
      </c>
      <c r="H141" s="50"/>
      <c r="I141" s="50"/>
      <c r="J141" s="50"/>
      <c r="K141" s="50"/>
      <c r="L141" s="50"/>
      <c r="M141" s="50"/>
      <c r="N141" s="50"/>
      <c r="O141" s="50"/>
    </row>
    <row r="142" spans="1:15" ht="12.75" x14ac:dyDescent="0.2">
      <c r="A142" s="81" t="s">
        <v>57</v>
      </c>
      <c r="B142" s="77">
        <f>IF(ISNUMBER('2014-basis (ex pendler)'!B112),'2014-basis (ex pendler)'!B112*B$10,IF(ISTEXT('2014-basis (ex pendler)'!B112),'2014-basis (ex pendler)'!B112,""))</f>
        <v>1031.9119476410463</v>
      </c>
      <c r="C142" s="77" t="str">
        <f>IF(ISNUMBER('2014-basis (ex pendler)'!C112),'2014-basis (ex pendler)'!C112*C$10,IF(ISTEXT('2014-basis (ex pendler)'!C112),'2014-basis (ex pendler)'!C112,""))</f>
        <v/>
      </c>
      <c r="D142" s="78" t="str">
        <f>IF(ISNUMBER('2014-basis (ex pendler)'!D112),'2014-basis (ex pendler)'!D112*D$10-G142,IF(ISTEXT('2014-basis (ex pendler)'!D112),'2014-basis (ex pendler)'!D112,""))</f>
        <v/>
      </c>
      <c r="E142" s="50"/>
      <c r="F142" s="173">
        <v>0</v>
      </c>
      <c r="G142" s="174">
        <f t="shared" si="4"/>
        <v>0</v>
      </c>
      <c r="H142" s="50"/>
      <c r="I142" s="50"/>
      <c r="J142" s="50"/>
      <c r="K142" s="50"/>
      <c r="L142" s="50"/>
      <c r="M142" s="50"/>
      <c r="N142" s="50"/>
      <c r="O142" s="50"/>
    </row>
    <row r="143" spans="1:15" ht="12.75" x14ac:dyDescent="0.2">
      <c r="A143" s="79"/>
      <c r="B143" s="77" t="str">
        <f>IF(ISNUMBER('2014-basis (ex pendler)'!B113),'2014-basis (ex pendler)'!B113*B$10,IF(ISTEXT('2014-basis (ex pendler)'!B113),'2014-basis (ex pendler)'!B113,""))</f>
        <v/>
      </c>
      <c r="C143" s="77" t="str">
        <f>IF(ISNUMBER('2014-basis (ex pendler)'!C113),'2014-basis (ex pendler)'!C113*C$10,IF(ISTEXT('2014-basis (ex pendler)'!C113),'2014-basis (ex pendler)'!C113,""))</f>
        <v/>
      </c>
      <c r="D143" s="78" t="str">
        <f>IF(ISNUMBER('2014-basis (ex pendler)'!D113),'2014-basis (ex pendler)'!D113*D$10-G143,IF(ISTEXT('2014-basis (ex pendler)'!D113),'2014-basis (ex pendler)'!D113,""))</f>
        <v/>
      </c>
      <c r="E143" s="50"/>
      <c r="F143" s="173">
        <v>0</v>
      </c>
      <c r="G143" s="174">
        <f t="shared" si="4"/>
        <v>0</v>
      </c>
      <c r="H143" s="50"/>
      <c r="I143" s="50"/>
      <c r="J143" s="50"/>
      <c r="K143" s="50"/>
      <c r="L143" s="50"/>
      <c r="M143" s="50"/>
      <c r="N143" s="50"/>
      <c r="O143" s="50"/>
    </row>
    <row r="144" spans="1:15" ht="12.75" x14ac:dyDescent="0.2">
      <c r="A144" s="80" t="s">
        <v>58</v>
      </c>
      <c r="B144" s="77" t="str">
        <f>IF(ISNUMBER('2014-basis (ex pendler)'!B114),'2014-basis (ex pendler)'!B114*B$10,IF(ISTEXT('2014-basis (ex pendler)'!B114),'2014-basis (ex pendler)'!B114,""))</f>
        <v/>
      </c>
      <c r="C144" s="77" t="str">
        <f>IF(ISNUMBER('2014-basis (ex pendler)'!C114),'2014-basis (ex pendler)'!C114*C$10,IF(ISTEXT('2014-basis (ex pendler)'!C114),'2014-basis (ex pendler)'!C114,""))</f>
        <v/>
      </c>
      <c r="D144" s="78" t="str">
        <f>IF(ISNUMBER('2014-basis (ex pendler)'!D114),'2014-basis (ex pendler)'!D114*D$10-G144,IF(ISTEXT('2014-basis (ex pendler)'!D114),'2014-basis (ex pendler)'!D114,""))</f>
        <v/>
      </c>
      <c r="E144" s="50"/>
      <c r="F144" s="173">
        <v>0</v>
      </c>
      <c r="G144" s="174">
        <f t="shared" si="4"/>
        <v>0</v>
      </c>
      <c r="H144" s="50"/>
      <c r="I144" s="50"/>
      <c r="J144" s="50"/>
      <c r="K144" s="50"/>
      <c r="L144" s="50"/>
      <c r="M144" s="50"/>
      <c r="N144" s="50"/>
      <c r="O144" s="50"/>
    </row>
    <row r="145" spans="1:15" ht="12.75" x14ac:dyDescent="0.2">
      <c r="A145" s="81" t="s">
        <v>59</v>
      </c>
      <c r="B145" s="77">
        <f>IF(ISNUMBER('2014-basis (ex pendler)'!B115),'2014-basis (ex pendler)'!B115*B$10,IF(ISTEXT('2014-basis (ex pendler)'!B115),'2014-basis (ex pendler)'!B115,""))</f>
        <v>238.45753810672031</v>
      </c>
      <c r="C145" s="77" t="str">
        <f>IF(ISNUMBER('2014-basis (ex pendler)'!C115),'2014-basis (ex pendler)'!C115*C$10,IF(ISTEXT('2014-basis (ex pendler)'!C115),'2014-basis (ex pendler)'!C115,""))</f>
        <v/>
      </c>
      <c r="D145" s="78" t="str">
        <f>IF(ISNUMBER('2014-basis (ex pendler)'!D115),'2014-basis (ex pendler)'!D115*D$10-G145,IF(ISTEXT('2014-basis (ex pendler)'!D115),'2014-basis (ex pendler)'!D115,""))</f>
        <v/>
      </c>
      <c r="E145" s="50"/>
      <c r="F145" s="173">
        <v>0</v>
      </c>
      <c r="G145" s="174">
        <f t="shared" si="4"/>
        <v>0</v>
      </c>
      <c r="H145" s="50"/>
      <c r="I145" s="50"/>
      <c r="J145" s="50"/>
      <c r="K145" s="50"/>
      <c r="L145" s="50"/>
      <c r="M145" s="50"/>
      <c r="N145" s="50"/>
      <c r="O145" s="50"/>
    </row>
    <row r="146" spans="1:15" ht="12.75" x14ac:dyDescent="0.2">
      <c r="A146" s="81" t="s">
        <v>60</v>
      </c>
      <c r="B146" s="77">
        <f>IF(ISNUMBER('2014-basis (ex pendler)'!B116),'2014-basis (ex pendler)'!B116*B$10,IF(ISTEXT('2014-basis (ex pendler)'!B116),'2014-basis (ex pendler)'!B116,""))</f>
        <v>328.73102927323941</v>
      </c>
      <c r="C146" s="77" t="str">
        <f>IF(ISNUMBER('2014-basis (ex pendler)'!C116),'2014-basis (ex pendler)'!C116*C$10,IF(ISTEXT('2014-basis (ex pendler)'!C116),'2014-basis (ex pendler)'!C116,""))</f>
        <v/>
      </c>
      <c r="D146" s="78" t="str">
        <f>IF(ISNUMBER('2014-basis (ex pendler)'!D116),'2014-basis (ex pendler)'!D116*D$10-G146,IF(ISTEXT('2014-basis (ex pendler)'!D116),'2014-basis (ex pendler)'!D116,""))</f>
        <v/>
      </c>
      <c r="E146" s="50"/>
      <c r="F146" s="173">
        <v>0</v>
      </c>
      <c r="G146" s="174">
        <f t="shared" si="4"/>
        <v>0</v>
      </c>
      <c r="H146" s="50"/>
      <c r="I146" s="50"/>
      <c r="J146" s="50"/>
      <c r="K146" s="50"/>
      <c r="L146" s="50"/>
      <c r="M146" s="50"/>
      <c r="N146" s="50"/>
      <c r="O146" s="50"/>
    </row>
    <row r="147" spans="1:15" ht="12.75" x14ac:dyDescent="0.2">
      <c r="A147" s="81" t="s">
        <v>61</v>
      </c>
      <c r="B147" s="77">
        <f>IF(ISNUMBER('2014-basis (ex pendler)'!B117),'2014-basis (ex pendler)'!B117*B$10,IF(ISTEXT('2014-basis (ex pendler)'!B117),'2014-basis (ex pendler)'!B117,""))</f>
        <v>421.41146470503014</v>
      </c>
      <c r="C147" s="77" t="str">
        <f>IF(ISNUMBER('2014-basis (ex pendler)'!C117),'2014-basis (ex pendler)'!C117*C$10,IF(ISTEXT('2014-basis (ex pendler)'!C117),'2014-basis (ex pendler)'!C117,""))</f>
        <v/>
      </c>
      <c r="D147" s="78" t="str">
        <f>IF(ISNUMBER('2014-basis (ex pendler)'!D117),'2014-basis (ex pendler)'!D117*D$10-G147,IF(ISTEXT('2014-basis (ex pendler)'!D117),'2014-basis (ex pendler)'!D117,""))</f>
        <v/>
      </c>
      <c r="E147" s="50"/>
      <c r="F147" s="173">
        <v>0</v>
      </c>
      <c r="G147" s="174">
        <f t="shared" si="4"/>
        <v>0</v>
      </c>
      <c r="H147" s="50"/>
      <c r="I147" s="50"/>
      <c r="J147" s="50"/>
      <c r="K147" s="50"/>
      <c r="L147" s="50"/>
      <c r="M147" s="50"/>
      <c r="N147" s="50"/>
      <c r="O147" s="50"/>
    </row>
    <row r="148" spans="1:15" ht="12.75" x14ac:dyDescent="0.2">
      <c r="A148" s="81" t="s">
        <v>62</v>
      </c>
      <c r="B148" s="77">
        <f>IF(ISNUMBER('2014-basis (ex pendler)'!B118),'2014-basis (ex pendler)'!B118*B$10,IF(ISTEXT('2014-basis (ex pendler)'!B118),'2014-basis (ex pendler)'!B118,""))</f>
        <v>546.19321115299795</v>
      </c>
      <c r="C148" s="77" t="str">
        <f>IF(ISNUMBER('2014-basis (ex pendler)'!C118),'2014-basis (ex pendler)'!C118*C$10,IF(ISTEXT('2014-basis (ex pendler)'!C118),'2014-basis (ex pendler)'!C118,""))</f>
        <v/>
      </c>
      <c r="D148" s="78" t="str">
        <f>IF(ISNUMBER('2014-basis (ex pendler)'!D118),'2014-basis (ex pendler)'!D118*D$10-G148,IF(ISTEXT('2014-basis (ex pendler)'!D118),'2014-basis (ex pendler)'!D118,""))</f>
        <v/>
      </c>
      <c r="E148" s="50"/>
      <c r="F148" s="173">
        <v>0</v>
      </c>
      <c r="G148" s="174">
        <f t="shared" si="4"/>
        <v>0</v>
      </c>
      <c r="H148" s="50"/>
      <c r="I148" s="50"/>
      <c r="J148" s="50"/>
      <c r="K148" s="50"/>
      <c r="L148" s="50"/>
      <c r="M148" s="50"/>
      <c r="N148" s="50"/>
      <c r="O148" s="50"/>
    </row>
    <row r="149" spans="1:15" ht="12.75" x14ac:dyDescent="0.2">
      <c r="A149" s="81" t="s">
        <v>63</v>
      </c>
      <c r="B149" s="77">
        <f>IF(ISNUMBER('2014-basis (ex pendler)'!B119),'2014-basis (ex pendler)'!B119*B$10,IF(ISTEXT('2014-basis (ex pendler)'!B119),'2014-basis (ex pendler)'!B119,""))</f>
        <v>351.53159369915494</v>
      </c>
      <c r="C149" s="77" t="str">
        <f>IF(ISNUMBER('2014-basis (ex pendler)'!C119),'2014-basis (ex pendler)'!C119*C$10,IF(ISTEXT('2014-basis (ex pendler)'!C119),'2014-basis (ex pendler)'!C119,""))</f>
        <v/>
      </c>
      <c r="D149" s="78" t="str">
        <f>IF(ISNUMBER('2014-basis (ex pendler)'!D119),'2014-basis (ex pendler)'!D119*D$10-G149,IF(ISTEXT('2014-basis (ex pendler)'!D119),'2014-basis (ex pendler)'!D119,""))</f>
        <v/>
      </c>
      <c r="E149" s="50"/>
      <c r="F149" s="173">
        <v>0</v>
      </c>
      <c r="G149" s="174">
        <f t="shared" si="4"/>
        <v>0</v>
      </c>
      <c r="H149" s="50"/>
      <c r="I149" s="50"/>
      <c r="J149" s="50"/>
      <c r="K149" s="50"/>
      <c r="L149" s="50"/>
      <c r="M149" s="50"/>
      <c r="N149" s="50"/>
      <c r="O149" s="50"/>
    </row>
    <row r="150" spans="1:15" ht="12.75" x14ac:dyDescent="0.2">
      <c r="A150" s="81" t="s">
        <v>64</v>
      </c>
      <c r="B150" s="77">
        <f>IF(ISNUMBER('2014-basis (ex pendler)'!B120),'2014-basis (ex pendler)'!B120*B$10,IF(ISTEXT('2014-basis (ex pendler)'!B120),'2014-basis (ex pendler)'!B120,""))</f>
        <v>35.149235004265591</v>
      </c>
      <c r="C150" s="77" t="str">
        <f>IF(ISNUMBER('2014-basis (ex pendler)'!C120),'2014-basis (ex pendler)'!C120*C$10,IF(ISTEXT('2014-basis (ex pendler)'!C120),'2014-basis (ex pendler)'!C120,""))</f>
        <v/>
      </c>
      <c r="D150" s="78" t="str">
        <f>IF(ISNUMBER('2014-basis (ex pendler)'!D120),'2014-basis (ex pendler)'!D120*D$10-G150,IF(ISTEXT('2014-basis (ex pendler)'!D120),'2014-basis (ex pendler)'!D120,""))</f>
        <v/>
      </c>
      <c r="E150" s="50"/>
      <c r="F150" s="173">
        <v>0</v>
      </c>
      <c r="G150" s="174">
        <f t="shared" si="4"/>
        <v>0</v>
      </c>
      <c r="H150" s="50"/>
      <c r="I150" s="50"/>
      <c r="J150" s="50"/>
      <c r="K150" s="50"/>
      <c r="L150" s="50"/>
      <c r="M150" s="50"/>
      <c r="N150" s="50"/>
      <c r="O150" s="50"/>
    </row>
    <row r="151" spans="1:15" ht="12.75" x14ac:dyDescent="0.2">
      <c r="A151" s="81" t="s">
        <v>65</v>
      </c>
      <c r="B151" s="77">
        <f>IF(ISNUMBER('2014-basis (ex pendler)'!B121),'2014-basis (ex pendler)'!B121*B$10,IF(ISTEXT('2014-basis (ex pendler)'!B121),'2014-basis (ex pendler)'!B121,""))</f>
        <v>102.28205005521126</v>
      </c>
      <c r="C151" s="77" t="str">
        <f>IF(ISNUMBER('2014-basis (ex pendler)'!C121),'2014-basis (ex pendler)'!C121*C$10,IF(ISTEXT('2014-basis (ex pendler)'!C121),'2014-basis (ex pendler)'!C121,""))</f>
        <v/>
      </c>
      <c r="D151" s="78" t="str">
        <f>IF(ISNUMBER('2014-basis (ex pendler)'!D121),'2014-basis (ex pendler)'!D121*D$10-G151,IF(ISTEXT('2014-basis (ex pendler)'!D121),'2014-basis (ex pendler)'!D121,""))</f>
        <v/>
      </c>
      <c r="E151" s="50"/>
      <c r="F151" s="175">
        <v>0</v>
      </c>
      <c r="G151" s="176">
        <f t="shared" si="4"/>
        <v>0</v>
      </c>
      <c r="H151" s="50"/>
      <c r="I151" s="50"/>
      <c r="J151" s="50"/>
      <c r="K151" s="50"/>
      <c r="L151" s="50"/>
      <c r="M151" s="50"/>
      <c r="N151" s="50"/>
      <c r="O151" s="50"/>
    </row>
    <row r="152" spans="1:15" ht="12.75" x14ac:dyDescent="0.2">
      <c r="A152" s="79"/>
      <c r="B152" s="77" t="str">
        <f>IF(ISNUMBER('2014-basis (ex pendler)'!B122),'2014-basis (ex pendler)'!B122*B$10,IF(ISTEXT('2014-basis (ex pendler)'!B122),'2014-basis (ex pendler)'!B122,""))</f>
        <v/>
      </c>
      <c r="C152" s="77" t="str">
        <f>IF(ISNUMBER('2014-basis (ex pendler)'!C122),'2014-basis (ex pendler)'!C122*C$10,IF(ISTEXT('2014-basis (ex pendler)'!C122),'2014-basis (ex pendler)'!C122,""))</f>
        <v/>
      </c>
      <c r="D152" s="78" t="str">
        <f>IF(ISNUMBER('2014-basis (ex pendler)'!D122),'2014-basis (ex pendler)'!D122*D$10-G152,IF(ISTEXT('2014-basis (ex pendler)'!D122),'2014-basis (ex pendler)'!D122,""))</f>
        <v/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</row>
    <row r="153" spans="1:15" ht="12.75" x14ac:dyDescent="0.2">
      <c r="A153" s="80" t="s">
        <v>66</v>
      </c>
      <c r="B153" s="77" t="str">
        <f>IF(ISNUMBER('2014-basis (ex pendler)'!B123),'2014-basis (ex pendler)'!B123*B$10,IF(ISTEXT('2014-basis (ex pendler)'!B123),'2014-basis (ex pendler)'!B123,""))</f>
        <v/>
      </c>
      <c r="C153" s="77" t="str">
        <f>IF(ISNUMBER('2014-basis (ex pendler)'!C123),'2014-basis (ex pendler)'!C123*C$10,IF(ISTEXT('2014-basis (ex pendler)'!C123),'2014-basis (ex pendler)'!C123,""))</f>
        <v/>
      </c>
      <c r="D153" s="78" t="str">
        <f>IF(ISNUMBER('2014-basis (ex pendler)'!D123),'2014-basis (ex pendler)'!D123*D$10-G153,IF(ISTEXT('2014-basis (ex pendler)'!D123),'2014-basis (ex pendler)'!D123,""))</f>
        <v/>
      </c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</row>
    <row r="154" spans="1:15" ht="12.75" x14ac:dyDescent="0.2">
      <c r="A154" s="83" t="s">
        <v>67</v>
      </c>
      <c r="B154" s="84" t="str">
        <f>IF(ISNUMBER('2014-basis (ex pendler)'!B124),'2014-basis (ex pendler)'!B124*B$10,IF(ISTEXT('2014-basis (ex pendler)'!B124),'2014-basis (ex pendler)'!B124,""))</f>
        <v>Gratis</v>
      </c>
      <c r="C154" s="84" t="str">
        <f>IF(ISNUMBER('2014-basis (ex pendler)'!C124),'2014-basis (ex pendler)'!C124*C$10,IF(ISTEXT('2014-basis (ex pendler)'!C124),'2014-basis (ex pendler)'!C124,""))</f>
        <v/>
      </c>
      <c r="D154" s="85" t="str">
        <f>IF(ISNUMBER('2014-basis (ex pendler)'!D124),'2014-basis (ex pendler)'!D124*D$10-G154,IF(ISTEXT('2014-basis (ex pendler)'!D124),'2014-basis (ex pendler)'!D124,""))</f>
        <v/>
      </c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</row>
    <row r="155" spans="1:15" ht="12.75" x14ac:dyDescent="0.2">
      <c r="A155" s="52"/>
      <c r="B155" s="53" t="str">
        <f>IF(ISNUMBER('Prisopregnede 2018-priser'!B159),'Prisopregnede 2018-priser'!B159*$B$10,IF(ISTEXT('Prisopregnede 2018-priser'!B159),'Prisopregnede 2018-priser'!B159,""))</f>
        <v/>
      </c>
      <c r="C155" s="53" t="str">
        <f>IF(ISNUMBER('Prisopregnede 2018-priser'!C159),'Prisopregnede 2018-priser'!C159*$B$10,IF(ISTEXT('Prisopregnede 2018-priser'!C159),'Prisopregnede 2018-priser'!C159,""))</f>
        <v/>
      </c>
      <c r="D155" s="53" t="str">
        <f>IF(ISNUMBER('Prisopregnede 2018-priser'!D159),'Prisopregnede 2018-priser'!D159*$B$10,IF(ISTEXT('Prisopregnede 2018-priser'!D159),'Prisopregnede 2018-priser'!D159,""))</f>
        <v/>
      </c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</row>
    <row r="156" spans="1:15" ht="15" x14ac:dyDescent="0.25">
      <c r="A156" s="104"/>
      <c r="B156" s="105" t="str">
        <f>A1</f>
        <v>2025-priser</v>
      </c>
      <c r="C156" s="198"/>
      <c r="D156" s="198"/>
      <c r="E156" s="105"/>
      <c r="F156" s="106"/>
      <c r="G156" s="50"/>
      <c r="H156" s="50"/>
      <c r="I156" s="121"/>
      <c r="J156" s="122" t="s">
        <v>86</v>
      </c>
      <c r="K156" s="197" t="s">
        <v>117</v>
      </c>
      <c r="L156" s="197"/>
      <c r="M156" s="122"/>
      <c r="N156" s="123"/>
      <c r="O156" s="50"/>
    </row>
    <row r="157" spans="1:15" ht="30" x14ac:dyDescent="0.2">
      <c r="A157" s="113" t="s">
        <v>107</v>
      </c>
      <c r="B157" s="102" t="s">
        <v>108</v>
      </c>
      <c r="C157" s="102" t="s">
        <v>109</v>
      </c>
      <c r="D157" s="102" t="s">
        <v>110</v>
      </c>
      <c r="E157" s="102" t="s">
        <v>111</v>
      </c>
      <c r="F157" s="107" t="s">
        <v>112</v>
      </c>
      <c r="G157" s="50"/>
      <c r="H157" s="50"/>
      <c r="I157" s="125" t="s">
        <v>107</v>
      </c>
      <c r="J157" s="120" t="s">
        <v>108</v>
      </c>
      <c r="K157" s="120" t="s">
        <v>109</v>
      </c>
      <c r="L157" s="120" t="s">
        <v>110</v>
      </c>
      <c r="M157" s="120" t="s">
        <v>111</v>
      </c>
      <c r="N157" s="124" t="s">
        <v>112</v>
      </c>
      <c r="O157" s="50"/>
    </row>
    <row r="158" spans="1:15" ht="12.75" x14ac:dyDescent="0.2">
      <c r="A158" s="108" t="s">
        <v>15</v>
      </c>
      <c r="B158" s="103">
        <f>J158*$E$10</f>
        <v>135.6035353450292</v>
      </c>
      <c r="C158" s="103">
        <f t="shared" ref="C158:F166" si="5">K158*$E$10</f>
        <v>135.6035353450292</v>
      </c>
      <c r="D158" s="103">
        <f t="shared" si="5"/>
        <v>86.177947695906411</v>
      </c>
      <c r="E158" s="103">
        <f t="shared" si="5"/>
        <v>86.177947695906411</v>
      </c>
      <c r="F158" s="109">
        <f t="shared" si="5"/>
        <v>86.177947695906411</v>
      </c>
      <c r="G158" s="50"/>
      <c r="H158" s="50"/>
      <c r="I158" s="88" t="s">
        <v>15</v>
      </c>
      <c r="J158" s="87">
        <v>107</v>
      </c>
      <c r="K158" s="87">
        <v>107</v>
      </c>
      <c r="L158" s="87">
        <v>68</v>
      </c>
      <c r="M158" s="87">
        <v>68</v>
      </c>
      <c r="N158" s="60">
        <v>68</v>
      </c>
      <c r="O158" s="50"/>
    </row>
    <row r="159" spans="1:15" ht="12.75" x14ac:dyDescent="0.2">
      <c r="A159" s="108" t="s">
        <v>16</v>
      </c>
      <c r="B159" s="103">
        <f t="shared" ref="B159:B166" si="6">J159*$E$10</f>
        <v>68.435429052631562</v>
      </c>
      <c r="C159" s="103">
        <f t="shared" si="5"/>
        <v>68.435429052631562</v>
      </c>
      <c r="D159" s="103">
        <f t="shared" si="5"/>
        <v>43.088973847953206</v>
      </c>
      <c r="E159" s="103">
        <f t="shared" si="5"/>
        <v>43.088973847953206</v>
      </c>
      <c r="F159" s="109">
        <f t="shared" si="5"/>
        <v>43.088973847953206</v>
      </c>
      <c r="G159" s="50"/>
      <c r="H159" s="50"/>
      <c r="I159" s="88" t="s">
        <v>16</v>
      </c>
      <c r="J159" s="87">
        <v>54</v>
      </c>
      <c r="K159" s="87">
        <v>54</v>
      </c>
      <c r="L159" s="87">
        <v>34</v>
      </c>
      <c r="M159" s="87">
        <v>34</v>
      </c>
      <c r="N159" s="60">
        <v>34</v>
      </c>
      <c r="O159" s="50"/>
    </row>
    <row r="160" spans="1:15" ht="12.75" x14ac:dyDescent="0.2">
      <c r="A160" s="108" t="s">
        <v>24</v>
      </c>
      <c r="B160" s="103">
        <f t="shared" si="6"/>
        <v>1372.5105493333331</v>
      </c>
      <c r="C160" s="103">
        <f t="shared" si="5"/>
        <v>685.62161328654952</v>
      </c>
      <c r="D160" s="103">
        <f t="shared" si="5"/>
        <v>373.86021426900578</v>
      </c>
      <c r="E160" s="103">
        <f t="shared" si="5"/>
        <v>373.86021426900578</v>
      </c>
      <c r="F160" s="109">
        <f t="shared" si="5"/>
        <v>373.86021426900578</v>
      </c>
      <c r="G160" s="50"/>
      <c r="H160" s="50"/>
      <c r="I160" s="88" t="s">
        <v>24</v>
      </c>
      <c r="J160" s="87">
        <v>1083</v>
      </c>
      <c r="K160" s="87">
        <v>541</v>
      </c>
      <c r="L160" s="87">
        <v>295</v>
      </c>
      <c r="M160" s="87">
        <v>295</v>
      </c>
      <c r="N160" s="60">
        <v>295</v>
      </c>
      <c r="O160" s="50"/>
    </row>
    <row r="161" spans="1:15" ht="12.75" x14ac:dyDescent="0.2">
      <c r="A161" s="108" t="s">
        <v>25</v>
      </c>
      <c r="B161" s="103">
        <f t="shared" si="6"/>
        <v>1372.5105493333331</v>
      </c>
      <c r="C161" s="103">
        <f>K161*$E$10</f>
        <v>685.62161328654952</v>
      </c>
      <c r="D161" s="103">
        <f t="shared" si="5"/>
        <v>373.86021426900578</v>
      </c>
      <c r="E161" s="103">
        <f t="shared" si="5"/>
        <v>373.86021426900578</v>
      </c>
      <c r="F161" s="109">
        <f t="shared" si="5"/>
        <v>373.86021426900578</v>
      </c>
      <c r="G161" s="50"/>
      <c r="H161" s="50"/>
      <c r="I161" s="88" t="s">
        <v>25</v>
      </c>
      <c r="J161" s="87">
        <v>1083</v>
      </c>
      <c r="K161" s="87">
        <v>541</v>
      </c>
      <c r="L161" s="87">
        <v>295</v>
      </c>
      <c r="M161" s="87">
        <v>295</v>
      </c>
      <c r="N161" s="60">
        <v>295</v>
      </c>
      <c r="O161" s="50"/>
    </row>
    <row r="162" spans="1:15" ht="12.75" x14ac:dyDescent="0.2">
      <c r="A162" s="108" t="s">
        <v>113</v>
      </c>
      <c r="B162" s="103">
        <f t="shared" si="6"/>
        <v>1684.2719483508768</v>
      </c>
      <c r="C162" s="103">
        <f t="shared" si="5"/>
        <v>1073.4223779181284</v>
      </c>
      <c r="D162" s="103">
        <f t="shared" si="5"/>
        <v>585.5031152280701</v>
      </c>
      <c r="E162" s="103">
        <f t="shared" si="5"/>
        <v>585.5031152280701</v>
      </c>
      <c r="F162" s="109">
        <f t="shared" si="5"/>
        <v>585.5031152280701</v>
      </c>
      <c r="G162" s="50"/>
      <c r="H162" s="50"/>
      <c r="I162" s="88" t="s">
        <v>113</v>
      </c>
      <c r="J162" s="87">
        <v>1329</v>
      </c>
      <c r="K162" s="87">
        <v>847</v>
      </c>
      <c r="L162" s="87">
        <v>462</v>
      </c>
      <c r="M162" s="87">
        <v>462</v>
      </c>
      <c r="N162" s="60">
        <v>462</v>
      </c>
      <c r="O162" s="50"/>
    </row>
    <row r="163" spans="1:15" ht="12.75" x14ac:dyDescent="0.2">
      <c r="A163" s="108" t="s">
        <v>114</v>
      </c>
      <c r="B163" s="103">
        <f t="shared" si="6"/>
        <v>1684.2719483508768</v>
      </c>
      <c r="C163" s="103">
        <f t="shared" si="5"/>
        <v>1073.4223779181284</v>
      </c>
      <c r="D163" s="103">
        <f t="shared" si="5"/>
        <v>585.5031152280701</v>
      </c>
      <c r="E163" s="103">
        <f t="shared" si="5"/>
        <v>585.5031152280701</v>
      </c>
      <c r="F163" s="109">
        <f t="shared" si="5"/>
        <v>585.5031152280701</v>
      </c>
      <c r="G163" s="50"/>
      <c r="H163" s="50"/>
      <c r="I163" s="88" t="s">
        <v>114</v>
      </c>
      <c r="J163" s="87">
        <v>1329</v>
      </c>
      <c r="K163" s="87">
        <v>847</v>
      </c>
      <c r="L163" s="87">
        <v>462</v>
      </c>
      <c r="M163" s="87">
        <v>462</v>
      </c>
      <c r="N163" s="60">
        <v>462</v>
      </c>
      <c r="O163" s="50"/>
    </row>
    <row r="164" spans="1:15" ht="12.75" x14ac:dyDescent="0.2">
      <c r="A164" s="108" t="s">
        <v>41</v>
      </c>
      <c r="B164" s="103">
        <f t="shared" si="6"/>
        <v>1660.1928159064323</v>
      </c>
      <c r="C164" s="103">
        <f t="shared" si="5"/>
        <v>1035.4026951111109</v>
      </c>
      <c r="D164" s="103">
        <f t="shared" si="5"/>
        <v>572.82988762573086</v>
      </c>
      <c r="E164" s="103">
        <f t="shared" si="5"/>
        <v>572.82988762573086</v>
      </c>
      <c r="F164" s="109">
        <f t="shared" si="5"/>
        <v>572.82988762573086</v>
      </c>
      <c r="G164" s="50"/>
      <c r="H164" s="50"/>
      <c r="I164" s="88" t="s">
        <v>41</v>
      </c>
      <c r="J164" s="87">
        <v>1310</v>
      </c>
      <c r="K164" s="87">
        <v>817</v>
      </c>
      <c r="L164" s="87">
        <v>452</v>
      </c>
      <c r="M164" s="87">
        <v>452</v>
      </c>
      <c r="N164" s="60">
        <v>452</v>
      </c>
      <c r="O164" s="50"/>
    </row>
    <row r="165" spans="1:15" ht="12.75" x14ac:dyDescent="0.2">
      <c r="A165" s="108" t="s">
        <v>42</v>
      </c>
      <c r="B165" s="103">
        <f t="shared" si="6"/>
        <v>1660.1928159064323</v>
      </c>
      <c r="C165" s="103">
        <f t="shared" si="5"/>
        <v>1035.4026951111109</v>
      </c>
      <c r="D165" s="103">
        <f t="shared" si="5"/>
        <v>572.82988762573086</v>
      </c>
      <c r="E165" s="103">
        <f t="shared" si="5"/>
        <v>572.82988762573086</v>
      </c>
      <c r="F165" s="109">
        <f t="shared" si="5"/>
        <v>572.82988762573086</v>
      </c>
      <c r="G165" s="50"/>
      <c r="H165" s="50"/>
      <c r="I165" s="88" t="s">
        <v>42</v>
      </c>
      <c r="J165" s="87">
        <v>1310</v>
      </c>
      <c r="K165" s="87">
        <v>817</v>
      </c>
      <c r="L165" s="87">
        <v>452</v>
      </c>
      <c r="M165" s="87">
        <v>452</v>
      </c>
      <c r="N165" s="60">
        <v>452</v>
      </c>
      <c r="O165" s="50"/>
    </row>
    <row r="166" spans="1:15" ht="12.75" x14ac:dyDescent="0.2">
      <c r="A166" s="108" t="s">
        <v>48</v>
      </c>
      <c r="B166" s="103">
        <f t="shared" si="6"/>
        <v>261.06848860818707</v>
      </c>
      <c r="C166" s="103">
        <f t="shared" si="5"/>
        <v>261.06848860818707</v>
      </c>
      <c r="D166" s="103">
        <f t="shared" si="5"/>
        <v>160.94999054970756</v>
      </c>
      <c r="E166" s="103">
        <f t="shared" si="5"/>
        <v>160.94999054970756</v>
      </c>
      <c r="F166" s="109">
        <f>N166*$E$10</f>
        <v>160.94999054970756</v>
      </c>
      <c r="G166" s="50"/>
      <c r="H166" s="50"/>
      <c r="I166" s="89" t="s">
        <v>48</v>
      </c>
      <c r="J166" s="90">
        <v>206</v>
      </c>
      <c r="K166" s="90">
        <v>206</v>
      </c>
      <c r="L166" s="90">
        <v>127</v>
      </c>
      <c r="M166" s="90">
        <v>127</v>
      </c>
      <c r="N166" s="63">
        <v>127</v>
      </c>
      <c r="O166" s="50"/>
    </row>
    <row r="167" spans="1:15" ht="12.75" x14ac:dyDescent="0.2">
      <c r="A167" s="110" t="s">
        <v>115</v>
      </c>
      <c r="B167" s="111">
        <v>0.1</v>
      </c>
      <c r="C167" s="111" t="str">
        <f>IF(ISNUMBER('2014-basis'!C160),'2014-basis'!C160*'Forudsætninger 2018 opregning'!$B$10,IF(ISTEXT('2014-basis'!C160),'2014-basis'!C160,""))</f>
        <v/>
      </c>
      <c r="D167" s="111" t="str">
        <f>IF(ISNUMBER('2014-basis'!D160),'2014-basis'!D160*'Forudsætninger 2018 opregning'!$B$12,IF(ISTEXT('2014-basis'!D160),'2014-basis'!D160,""))</f>
        <v/>
      </c>
      <c r="E167" s="111" t="str">
        <f>IF(ISNUMBER('2014-basis'!E160),'2014-basis'!E160*'Forudsætninger 2018 opregning'!$B$12,IF(ISTEXT('2014-basis'!E160),'2014-basis'!E160,""))</f>
        <v/>
      </c>
      <c r="F167" s="112" t="str">
        <f>IF(ISNUMBER('2014-basis'!F160),'2014-basis'!F160*'Forudsætninger 2018 opregning'!$B$12,IF(ISTEXT('2014-basis'!F160),'2014-basis'!F160,""))</f>
        <v/>
      </c>
      <c r="G167" s="50"/>
      <c r="H167" s="50"/>
      <c r="I167" s="52"/>
      <c r="J167" s="53"/>
      <c r="K167" s="53"/>
      <c r="L167" s="53"/>
      <c r="M167" s="53"/>
      <c r="N167" s="53"/>
      <c r="O167" s="50"/>
    </row>
    <row r="168" spans="1:15" ht="12.75" x14ac:dyDescent="0.2">
      <c r="A168" s="54"/>
      <c r="B168" s="55" t="str">
        <f>IF(ISNUMBER('Prisopregnede 2018-priser'!#REF!),'Prisopregnede 2018-priser'!#REF!*$B$10,IF(ISTEXT('Prisopregnede 2018-priser'!#REF!),'Prisopregnede 2018-priser'!#REF!,""))</f>
        <v/>
      </c>
      <c r="C168" s="55" t="str">
        <f>IF(ISNUMBER('Prisopregnede 2018-priser'!#REF!),'Prisopregnede 2018-priser'!#REF!*$B$10,IF(ISTEXT('Prisopregnede 2018-priser'!#REF!),'Prisopregnede 2018-priser'!#REF!,""))</f>
        <v/>
      </c>
      <c r="D168" s="55" t="str">
        <f>IF(ISNUMBER('Prisopregnede 2018-priser'!#REF!),'Prisopregnede 2018-priser'!#REF!*$B$10,IF(ISTEXT('Prisopregnede 2018-priser'!#REF!),'Prisopregnede 2018-priser'!#REF!,""))</f>
        <v/>
      </c>
      <c r="E168" s="54"/>
      <c r="F168" s="54"/>
      <c r="G168" s="50"/>
      <c r="H168" s="50"/>
      <c r="I168" s="50"/>
      <c r="J168" s="50"/>
      <c r="K168" s="50"/>
      <c r="L168" s="50"/>
      <c r="M168" s="50"/>
      <c r="N168" s="50"/>
      <c r="O168" s="50"/>
    </row>
    <row r="169" spans="1:15" ht="12.75" x14ac:dyDescent="0.2">
      <c r="A169" s="50"/>
      <c r="B169" s="49" t="str">
        <f>IF(ISNUMBER('Prisopregnede 2018-priser'!B173),'Prisopregnede 2018-priser'!B173*$B$10,IF(ISTEXT('Prisopregnede 2018-priser'!B173),'Prisopregnede 2018-priser'!B173,""))</f>
        <v/>
      </c>
      <c r="C169" s="49" t="str">
        <f>IF(ISNUMBER('Prisopregnede 2018-priser'!C173),'Prisopregnede 2018-priser'!C173*$B$10,IF(ISTEXT('Prisopregnede 2018-priser'!C173),'Prisopregnede 2018-priser'!C173,""))</f>
        <v/>
      </c>
      <c r="D169" s="49" t="str">
        <f>IF(ISNUMBER('Prisopregnede 2018-priser'!D173),'Prisopregnede 2018-priser'!D173*$B$10,IF(ISTEXT('Prisopregnede 2018-priser'!D173),'Prisopregnede 2018-priser'!D173,""))</f>
        <v/>
      </c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</row>
    <row r="170" spans="1:15" ht="15.75" x14ac:dyDescent="0.25">
      <c r="A170" s="67" t="s">
        <v>75</v>
      </c>
      <c r="B170" s="69" t="str">
        <f>A1</f>
        <v>2025-priser</v>
      </c>
      <c r="C170" s="49" t="str">
        <f>IF(ISNUMBER('Prisopregnede 2018-priser'!C174),'Prisopregnede 2018-priser'!C174*$B$10,IF(ISTEXT('Prisopregnede 2018-priser'!C174),'Prisopregnede 2018-priser'!C174,""))</f>
        <v/>
      </c>
      <c r="D170" s="49" t="s">
        <v>99</v>
      </c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</row>
    <row r="171" spans="1:15" ht="45" x14ac:dyDescent="0.25">
      <c r="A171" s="114" t="s">
        <v>0</v>
      </c>
      <c r="B171" s="75" t="s">
        <v>74</v>
      </c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</row>
    <row r="172" spans="1:15" ht="15" x14ac:dyDescent="0.2">
      <c r="A172" s="115" t="s">
        <v>68</v>
      </c>
      <c r="B172" s="116" t="s">
        <v>99</v>
      </c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</row>
    <row r="173" spans="1:15" ht="12.75" x14ac:dyDescent="0.2">
      <c r="A173" s="79"/>
      <c r="B173" s="95" t="str">
        <f>IF(ISNUMBER('Prisopregnede 2018-priser'!B177),'Prisopregnede 2018-priser'!B177*$B$10,IF(ISTEXT('Prisopregnede 2018-priser'!B177),'Prisopregnede 2018-priser'!B177,""))</f>
        <v/>
      </c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</row>
    <row r="174" spans="1:15" ht="12.75" x14ac:dyDescent="0.2">
      <c r="A174" s="80" t="s">
        <v>69</v>
      </c>
      <c r="B174" s="95" t="str">
        <f>IF(ISNUMBER('Prisopregnede 2018-priser'!B178),'Prisopregnede 2018-priser'!B178*$B$10,IF(ISTEXT('Prisopregnede 2018-priser'!B178),'Prisopregnede 2018-priser'!B178,""))</f>
        <v/>
      </c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</row>
    <row r="175" spans="1:15" ht="12.75" x14ac:dyDescent="0.2">
      <c r="A175" s="81" t="s">
        <v>69</v>
      </c>
      <c r="B175" s="78">
        <f>IF(ISNUMBER('2014-basis (ex pendler)'!D132),'2014-basis (ex pendler)'!D132*B$10,IF(ISTEXT('2014-basis (ex pendler)'!D132),'2014-basis (ex pendler)'!D132,""))</f>
        <v>312.01323160466802</v>
      </c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</row>
    <row r="176" spans="1:15" ht="12.75" x14ac:dyDescent="0.2">
      <c r="A176" s="117"/>
      <c r="B176" s="118" t="str">
        <f>IF(ISNUMBER('Prisopregnede 2018-priser'!B180),'Prisopregnede 2018-priser'!B180*$B$10,IF(ISTEXT('Prisopregnede 2018-priser'!B180),'Prisopregnede 2018-priser'!B180,""))</f>
        <v/>
      </c>
      <c r="C176" s="49" t="str">
        <f>IF(ISNUMBER('Prisopregnede 2018-priser'!C180),'Prisopregnede 2018-priser'!C180*$B$10,IF(ISTEXT('Prisopregnede 2018-priser'!C180),'Prisopregnede 2018-priser'!C180,""))</f>
        <v/>
      </c>
      <c r="D176" s="49" t="str">
        <f>IF(ISNUMBER('Prisopregnede 2018-priser'!D180),'Prisopregnede 2018-priser'!D180*$B$10,IF(ISTEXT('Prisopregnede 2018-priser'!D180),'Prisopregnede 2018-priser'!D180,""))</f>
        <v/>
      </c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</row>
    <row r="177" spans="1:15" ht="12.75" x14ac:dyDescent="0.2">
      <c r="A177" s="117"/>
      <c r="B177" s="118" t="str">
        <f>IF(ISNUMBER('Prisopregnede 2018-priser'!B181),'Prisopregnede 2018-priser'!B181*$B$10,IF(ISTEXT('Prisopregnede 2018-priser'!B181),'Prisopregnede 2018-priser'!B181,""))</f>
        <v/>
      </c>
      <c r="C177" s="49" t="str">
        <f>IF(ISNUMBER('Prisopregnede 2018-priser'!C181),'Prisopregnede 2018-priser'!C181*$B$10,IF(ISTEXT('Prisopregnede 2018-priser'!C181),'Prisopregnede 2018-priser'!C181,""))</f>
        <v/>
      </c>
      <c r="D177" s="49" t="str">
        <f>IF(ISNUMBER('Prisopregnede 2018-priser'!D181),'Prisopregnede 2018-priser'!D181*$B$10,IF(ISTEXT('Prisopregnede 2018-priser'!D181),'Prisopregnede 2018-priser'!D181,""))</f>
        <v/>
      </c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</row>
    <row r="178" spans="1:15" ht="15.75" x14ac:dyDescent="0.25">
      <c r="A178" s="67" t="s">
        <v>116</v>
      </c>
      <c r="B178" s="69" t="str">
        <f>A1</f>
        <v>2025-priser</v>
      </c>
      <c r="C178" s="49" t="str">
        <f>IF(ISNUMBER('Prisopregnede 2018-priser'!C182),'Prisopregnede 2018-priser'!C182*$B$10,IF(ISTEXT('Prisopregnede 2018-priser'!C182),'Prisopregnede 2018-priser'!C182,""))</f>
        <v/>
      </c>
      <c r="D178" s="49" t="str">
        <f>IF(ISNUMBER('Prisopregnede 2018-priser'!D182),'Prisopregnede 2018-priser'!D182*$B$10,IF(ISTEXT('Prisopregnede 2018-priser'!D182),'Prisopregnede 2018-priser'!D182,""))</f>
        <v/>
      </c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</row>
    <row r="179" spans="1:15" ht="15" x14ac:dyDescent="0.2">
      <c r="A179" s="117"/>
      <c r="B179" s="116" t="str">
        <f>IF(ISNUMBER('Prisopregnede 2018-priser'!#REF!),'Prisopregnede 2018-priser'!#REF!*$B$10,IF(ISTEXT('Prisopregnede 2018-priser'!#REF!),'Prisopregnede 2018-priser'!#REF!,""))</f>
        <v/>
      </c>
      <c r="C179" s="49" t="str">
        <f>IF(ISNUMBER('Prisopregnede 2018-priser'!C183),'Prisopregnede 2018-priser'!C183*$B$10,IF(ISTEXT('Prisopregnede 2018-priser'!C183),'Prisopregnede 2018-priser'!C183,""))</f>
        <v/>
      </c>
      <c r="D179" s="49" t="str">
        <f>IF(ISNUMBER('Prisopregnede 2018-priser'!D183),'Prisopregnede 2018-priser'!D183*$B$10,IF(ISTEXT('Prisopregnede 2018-priser'!D183),'Prisopregnede 2018-priser'!D183,""))</f>
        <v/>
      </c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</row>
    <row r="180" spans="1:15" ht="12.75" x14ac:dyDescent="0.2">
      <c r="A180" s="117" t="s">
        <v>89</v>
      </c>
      <c r="B180" s="78">
        <f>IF(ISNUMBER('2014-basis (ex pendler)'!B140),'2014-basis (ex pendler)'!B140*B$10,IF(ISTEXT('2014-basis (ex pendler)'!B140),'2014-basis (ex pendler)'!B140,""))</f>
        <v>409.41598703517104</v>
      </c>
      <c r="C180" s="49" t="str">
        <f>IF(ISNUMBER('Prisopregnede 2018-priser'!C184),'Prisopregnede 2018-priser'!C184*$B$10,IF(ISTEXT('Prisopregnede 2018-priser'!C184),'Prisopregnede 2018-priser'!C184,""))</f>
        <v/>
      </c>
      <c r="D180" s="49" t="str">
        <f>IF(ISNUMBER('Prisopregnede 2018-priser'!D184),'Prisopregnede 2018-priser'!D184*$B$10,IF(ISTEXT('Prisopregnede 2018-priser'!D184),'Prisopregnede 2018-priser'!D184,""))</f>
        <v/>
      </c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</row>
    <row r="181" spans="1:15" ht="12.75" x14ac:dyDescent="0.2">
      <c r="A181" s="117" t="s">
        <v>90</v>
      </c>
      <c r="B181" s="78">
        <f>IF(ISNUMBER('2014-basis (ex pendler)'!B141),'2014-basis (ex pendler)'!B141*B$10,IF(ISTEXT('2014-basis (ex pendler)'!B141),'2014-basis (ex pendler)'!B141,""))</f>
        <v>203.94928282527161</v>
      </c>
      <c r="C181" s="49" t="str">
        <f>IF(ISNUMBER('Prisopregnede 2018-priser'!C185),'Prisopregnede 2018-priser'!C185*$B$10,IF(ISTEXT('Prisopregnede 2018-priser'!C185),'Prisopregnede 2018-priser'!C185,""))</f>
        <v/>
      </c>
      <c r="D181" s="49" t="str">
        <f>IF(ISNUMBER('Prisopregnede 2018-priser'!D185),'Prisopregnede 2018-priser'!D185*$B$10,IF(ISTEXT('Prisopregnede 2018-priser'!D185),'Prisopregnede 2018-priser'!D185,""))</f>
        <v/>
      </c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</row>
    <row r="182" spans="1:15" ht="12.75" x14ac:dyDescent="0.2">
      <c r="A182" s="117" t="s">
        <v>17</v>
      </c>
      <c r="B182" s="78">
        <f>IF(ISNUMBER('2014-basis (ex pendler)'!B142),'2014-basis (ex pendler)'!B142*B$10,IF(ISTEXT('2014-basis (ex pendler)'!B142),'2014-basis (ex pendler)'!B142,""))</f>
        <v>130.89067564297787</v>
      </c>
      <c r="C182" s="49" t="str">
        <f>IF(ISNUMBER('Prisopregnede 2018-priser'!C186),'Prisopregnede 2018-priser'!C186*$B$10,IF(ISTEXT('Prisopregnede 2018-priser'!C186),'Prisopregnede 2018-priser'!C186,""))</f>
        <v/>
      </c>
      <c r="D182" s="49" t="str">
        <f>IF(ISNUMBER('Prisopregnede 2018-priser'!D186),'Prisopregnede 2018-priser'!D186*$B$10,IF(ISTEXT('Prisopregnede 2018-priser'!D186),'Prisopregnede 2018-priser'!D186,""))</f>
        <v/>
      </c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</row>
    <row r="183" spans="1:15" ht="12.75" x14ac:dyDescent="0.2">
      <c r="A183" s="119" t="s">
        <v>93</v>
      </c>
      <c r="B183" s="85">
        <f>IF(ISNUMBER('2014-basis (ex pendler)'!B143),'2014-basis (ex pendler)'!B143*B$10,IF(ISTEXT('2014-basis (ex pendler)'!B143),'2014-basis (ex pendler)'!B143,""))</f>
        <v>588.6548474849094</v>
      </c>
      <c r="C183" s="49" t="str">
        <f>IF(ISNUMBER('Prisopregnede 2018-priser'!C187),'Prisopregnede 2018-priser'!C187*$B$10,IF(ISTEXT('Prisopregnede 2018-priser'!C187),'Prisopregnede 2018-priser'!C187,""))</f>
        <v/>
      </c>
      <c r="D183" s="49" t="str">
        <f>IF(ISNUMBER('Prisopregnede 2018-priser'!D187),'Prisopregnede 2018-priser'!D187*$B$10,IF(ISTEXT('Prisopregnede 2018-priser'!D187),'Prisopregnede 2018-priser'!D187,""))</f>
        <v/>
      </c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</row>
    <row r="184" spans="1:15" ht="12.75" x14ac:dyDescent="0.2">
      <c r="A184" s="50"/>
      <c r="B184" s="53"/>
      <c r="C184" s="49"/>
      <c r="D184" s="49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</row>
    <row r="185" spans="1:15" ht="12.75" x14ac:dyDescent="0.2">
      <c r="A185" s="50"/>
      <c r="B185" s="49"/>
      <c r="C185" s="49"/>
      <c r="D185" s="49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</row>
    <row r="186" spans="1:15" ht="12.75" x14ac:dyDescent="0.2">
      <c r="A186" s="50"/>
      <c r="B186" s="49"/>
      <c r="C186" s="49"/>
      <c r="D186" s="49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</row>
    <row r="187" spans="1:15" ht="12.75" x14ac:dyDescent="0.2">
      <c r="A187" s="50"/>
      <c r="B187" s="49"/>
      <c r="C187" s="49"/>
      <c r="D187" s="49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</row>
    <row r="188" spans="1:15" ht="12.75" x14ac:dyDescent="0.2">
      <c r="A188" s="50"/>
      <c r="B188" s="49"/>
      <c r="C188" s="49"/>
      <c r="D188" s="49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</row>
    <row r="189" spans="1:15" ht="12.75" x14ac:dyDescent="0.2">
      <c r="A189" s="50"/>
      <c r="B189" s="49"/>
      <c r="C189" s="49"/>
      <c r="D189" s="49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</row>
    <row r="190" spans="1:15" ht="12.75" x14ac:dyDescent="0.2">
      <c r="A190" s="50"/>
      <c r="B190" s="49"/>
      <c r="C190" s="49"/>
      <c r="D190" s="49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</row>
    <row r="191" spans="1:15" ht="12.75" x14ac:dyDescent="0.2">
      <c r="A191" s="50"/>
      <c r="B191" s="49"/>
      <c r="C191" s="49"/>
      <c r="D191" s="49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</row>
    <row r="192" spans="1:15" ht="12.75" x14ac:dyDescent="0.2">
      <c r="A192" s="50"/>
      <c r="B192" s="49"/>
      <c r="C192" s="49"/>
      <c r="D192" s="49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</row>
    <row r="193" spans="1:15" ht="12.75" x14ac:dyDescent="0.2">
      <c r="A193" s="50"/>
      <c r="B193" s="49"/>
      <c r="C193" s="49"/>
      <c r="D193" s="49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</row>
    <row r="194" spans="1:15" ht="12.75" x14ac:dyDescent="0.2">
      <c r="A194" s="50"/>
      <c r="B194" s="49"/>
      <c r="C194" s="49"/>
      <c r="D194" s="49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</row>
    <row r="195" spans="1:15" ht="12.75" x14ac:dyDescent="0.2">
      <c r="A195" s="50"/>
      <c r="B195" s="49"/>
      <c r="C195" s="49"/>
      <c r="D195" s="49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</row>
    <row r="196" spans="1:15" ht="12.75" x14ac:dyDescent="0.2">
      <c r="A196" s="50"/>
      <c r="B196" s="49"/>
      <c r="C196" s="49"/>
      <c r="D196" s="49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</row>
    <row r="197" spans="1:15" ht="12.75" x14ac:dyDescent="0.2">
      <c r="A197" s="50"/>
      <c r="B197" s="49"/>
      <c r="C197" s="49"/>
      <c r="D197" s="49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</row>
    <row r="198" spans="1:15" ht="12.75" x14ac:dyDescent="0.2">
      <c r="A198" s="50"/>
      <c r="B198" s="49"/>
      <c r="C198" s="49"/>
      <c r="D198" s="49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</row>
    <row r="199" spans="1:15" ht="12.75" x14ac:dyDescent="0.2">
      <c r="A199" s="50"/>
      <c r="B199" s="49"/>
      <c r="C199" s="49"/>
      <c r="D199" s="49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</row>
  </sheetData>
  <mergeCells count="6">
    <mergeCell ref="F13:F14"/>
    <mergeCell ref="C76:D76"/>
    <mergeCell ref="K76:L76"/>
    <mergeCell ref="F93:F94"/>
    <mergeCell ref="C156:D156"/>
    <mergeCell ref="K156:L1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N184"/>
  <sheetViews>
    <sheetView topLeftCell="A10" workbookViewId="0">
      <selection activeCell="B6" sqref="B6"/>
    </sheetView>
  </sheetViews>
  <sheetFormatPr defaultColWidth="9.140625" defaultRowHeight="12.75" x14ac:dyDescent="0.2"/>
  <cols>
    <col min="1" max="1" width="82.28515625" style="50" bestFit="1" customWidth="1"/>
    <col min="2" max="3" width="19.7109375" style="49" customWidth="1"/>
    <col min="4" max="4" width="21.140625" style="49" customWidth="1"/>
    <col min="5" max="5" width="14.42578125" style="50" customWidth="1"/>
    <col min="6" max="6" width="21.42578125" style="50" customWidth="1"/>
    <col min="7" max="7" width="20.28515625" style="50" customWidth="1"/>
    <col min="8" max="8" width="10.42578125" style="50" customWidth="1"/>
    <col min="9" max="9" width="70.28515625" style="50" bestFit="1" customWidth="1"/>
    <col min="10" max="10" width="13.5703125" style="50" bestFit="1" customWidth="1"/>
    <col min="11" max="11" width="17" style="50" customWidth="1"/>
    <col min="12" max="12" width="16.28515625" style="50" customWidth="1"/>
    <col min="13" max="13" width="14.85546875" style="50" customWidth="1"/>
    <col min="14" max="14" width="16.28515625" style="50" customWidth="1"/>
    <col min="15" max="16384" width="9.140625" style="50"/>
  </cols>
  <sheetData>
    <row r="1" spans="1:7" ht="23.25" x14ac:dyDescent="0.35">
      <c r="A1" s="136" t="s">
        <v>147</v>
      </c>
      <c r="B1" s="158"/>
      <c r="C1" s="137"/>
      <c r="D1" s="137"/>
      <c r="E1" s="138"/>
      <c r="F1" s="138"/>
      <c r="G1" s="139"/>
    </row>
    <row r="2" spans="1:7" ht="45" x14ac:dyDescent="0.2">
      <c r="A2" s="143" t="s">
        <v>102</v>
      </c>
      <c r="B2" s="86" t="s">
        <v>1</v>
      </c>
      <c r="C2" s="86" t="s">
        <v>2</v>
      </c>
      <c r="D2" s="86" t="s">
        <v>119</v>
      </c>
      <c r="E2" s="86" t="s">
        <v>107</v>
      </c>
      <c r="F2" s="86"/>
      <c r="G2" s="56" t="s">
        <v>126</v>
      </c>
    </row>
    <row r="3" spans="1:7" x14ac:dyDescent="0.2">
      <c r="A3" s="126" t="s">
        <v>123</v>
      </c>
      <c r="B3" s="127">
        <v>0</v>
      </c>
      <c r="C3" s="127">
        <v>0</v>
      </c>
      <c r="D3" s="128">
        <v>0.51149999999999995</v>
      </c>
      <c r="E3" s="127">
        <v>0</v>
      </c>
      <c r="F3" s="127"/>
      <c r="G3" s="129">
        <v>0</v>
      </c>
    </row>
    <row r="4" spans="1:7" x14ac:dyDescent="0.2">
      <c r="A4" s="126" t="s">
        <v>83</v>
      </c>
      <c r="B4" s="130">
        <v>99.4</v>
      </c>
      <c r="C4" s="130">
        <v>99.4</v>
      </c>
      <c r="D4" s="130">
        <v>99.4</v>
      </c>
      <c r="E4" s="130">
        <v>99.4</v>
      </c>
      <c r="F4" s="127"/>
      <c r="G4" s="154">
        <v>99.4</v>
      </c>
    </row>
    <row r="5" spans="1:7" x14ac:dyDescent="0.2">
      <c r="A5" s="126" t="s">
        <v>118</v>
      </c>
      <c r="B5" s="130">
        <v>102.6</v>
      </c>
      <c r="C5" s="130">
        <f>B5</f>
        <v>102.6</v>
      </c>
      <c r="D5" s="130">
        <f>B5</f>
        <v>102.6</v>
      </c>
      <c r="E5" s="149">
        <f>B5</f>
        <v>102.6</v>
      </c>
      <c r="F5" s="127"/>
      <c r="G5" s="150">
        <f t="shared" ref="G5:G9" si="0">B5</f>
        <v>102.6</v>
      </c>
    </row>
    <row r="6" spans="1:7" x14ac:dyDescent="0.2">
      <c r="A6" s="162" t="s">
        <v>148</v>
      </c>
      <c r="B6" s="163">
        <v>113.5</v>
      </c>
      <c r="C6" s="163">
        <f>B6</f>
        <v>113.5</v>
      </c>
      <c r="D6" s="163">
        <f>B6</f>
        <v>113.5</v>
      </c>
      <c r="E6" s="164">
        <f>B6</f>
        <v>113.5</v>
      </c>
      <c r="F6" s="165"/>
      <c r="G6" s="166">
        <f t="shared" si="0"/>
        <v>113.5</v>
      </c>
    </row>
    <row r="7" spans="1:7" x14ac:dyDescent="0.2">
      <c r="A7" s="162" t="s">
        <v>149</v>
      </c>
      <c r="B7" s="165">
        <v>4.2999999999999997E-2</v>
      </c>
      <c r="C7" s="165">
        <f t="shared" ref="C7:C9" si="1">B7</f>
        <v>4.2999999999999997E-2</v>
      </c>
      <c r="D7" s="165">
        <f t="shared" ref="D7:E9" si="2">B7</f>
        <v>4.2999999999999997E-2</v>
      </c>
      <c r="E7" s="165">
        <f t="shared" si="2"/>
        <v>4.2999999999999997E-2</v>
      </c>
      <c r="F7" s="165"/>
      <c r="G7" s="167">
        <f t="shared" si="0"/>
        <v>4.2999999999999997E-2</v>
      </c>
    </row>
    <row r="8" spans="1:7" x14ac:dyDescent="0.2">
      <c r="A8" s="162" t="s">
        <v>150</v>
      </c>
      <c r="B8" s="165">
        <v>2.5999999999999999E-2</v>
      </c>
      <c r="C8" s="165">
        <f>B8</f>
        <v>2.5999999999999999E-2</v>
      </c>
      <c r="D8" s="165">
        <f>B8</f>
        <v>2.5999999999999999E-2</v>
      </c>
      <c r="E8" s="165">
        <f>C8</f>
        <v>2.5999999999999999E-2</v>
      </c>
      <c r="F8" s="165"/>
      <c r="G8" s="167">
        <f t="shared" si="0"/>
        <v>2.5999999999999999E-2</v>
      </c>
    </row>
    <row r="9" spans="1:7" x14ac:dyDescent="0.2">
      <c r="A9" s="162" t="s">
        <v>152</v>
      </c>
      <c r="B9" s="165">
        <v>0.16400000000000001</v>
      </c>
      <c r="C9" s="165">
        <f t="shared" si="1"/>
        <v>0.16400000000000001</v>
      </c>
      <c r="D9" s="165">
        <f t="shared" si="2"/>
        <v>0.16400000000000001</v>
      </c>
      <c r="E9" s="165">
        <f t="shared" si="2"/>
        <v>0.16400000000000001</v>
      </c>
      <c r="F9" s="165"/>
      <c r="G9" s="167">
        <f t="shared" si="0"/>
        <v>0.16400000000000001</v>
      </c>
    </row>
    <row r="10" spans="1:7" x14ac:dyDescent="0.2">
      <c r="A10" s="140" t="s">
        <v>105</v>
      </c>
      <c r="B10" s="141">
        <f>(1-B3)*B6/B4*(1+B7)*(1+B8)*(1+B9)</f>
        <v>1.4223095518309856</v>
      </c>
      <c r="C10" s="141">
        <f>(1-C3)*C6/C4*(1+C7)*(1+C8)*(1+C9)</f>
        <v>1.4223095518309856</v>
      </c>
      <c r="D10" s="141">
        <f>(1-D3)*D6/D4*(1+D7)*(1+D8)*(1+D9)</f>
        <v>0.69479821606943648</v>
      </c>
      <c r="E10" s="141">
        <f>E6/E5*(1+E7)*(1+E8)*(1+E9)</f>
        <v>1.3779490200000002</v>
      </c>
      <c r="F10" s="141"/>
      <c r="G10" s="142">
        <f>(1+G7)*(1+G8)</f>
        <v>1.0701179999999999</v>
      </c>
    </row>
    <row r="12" spans="1:7" ht="15.75" x14ac:dyDescent="0.25">
      <c r="A12" s="67" t="s">
        <v>76</v>
      </c>
      <c r="B12" s="91" t="str">
        <f>A1</f>
        <v>2024-priser</v>
      </c>
      <c r="C12" s="91" t="str">
        <f>B12</f>
        <v>2024-priser</v>
      </c>
      <c r="D12" s="92" t="str">
        <f>C12</f>
        <v>2024-priser</v>
      </c>
    </row>
    <row r="13" spans="1:7" ht="15" customHeight="1" x14ac:dyDescent="0.25">
      <c r="A13" s="70"/>
      <c r="B13" s="71"/>
      <c r="C13" s="71"/>
      <c r="D13" s="72"/>
      <c r="F13" s="199" t="s">
        <v>151</v>
      </c>
      <c r="G13" s="146" t="str">
        <f>A1</f>
        <v>2024-priser</v>
      </c>
    </row>
    <row r="14" spans="1:7" ht="60" customHeight="1" x14ac:dyDescent="0.2">
      <c r="A14" s="73" t="s">
        <v>0</v>
      </c>
      <c r="B14" s="74" t="s">
        <v>1</v>
      </c>
      <c r="C14" s="74" t="s">
        <v>2</v>
      </c>
      <c r="D14" s="75" t="s">
        <v>122</v>
      </c>
      <c r="F14" s="200"/>
      <c r="G14" s="147" t="s">
        <v>127</v>
      </c>
    </row>
    <row r="15" spans="1:7" ht="15.75" x14ac:dyDescent="0.25">
      <c r="A15" s="93" t="s">
        <v>4</v>
      </c>
      <c r="B15" s="94"/>
      <c r="C15" s="94"/>
      <c r="D15" s="95"/>
      <c r="F15" s="57"/>
      <c r="G15" s="58"/>
    </row>
    <row r="16" spans="1:7" x14ac:dyDescent="0.2">
      <c r="A16" s="79"/>
      <c r="B16" s="94"/>
      <c r="C16" s="94"/>
      <c r="D16" s="95"/>
      <c r="F16" s="57"/>
      <c r="G16" s="58"/>
    </row>
    <row r="17" spans="1:7" x14ac:dyDescent="0.2">
      <c r="A17" s="80" t="s">
        <v>5</v>
      </c>
      <c r="B17" s="94"/>
      <c r="C17" s="94"/>
      <c r="D17" s="95"/>
      <c r="F17" s="57"/>
      <c r="G17" s="58"/>
    </row>
    <row r="18" spans="1:7" ht="14.25" customHeight="1" x14ac:dyDescent="0.2">
      <c r="A18" s="81" t="s">
        <v>6</v>
      </c>
      <c r="B18" s="77">
        <f>IF(ISNUMBER('2014-basis (ex pendler)'!B7),'2014-basis (ex pendler)'!B7*B$10,IF(ISTEXT('2014-basis (ex pendler)'!B7),'2014-basis (ex pendler)'!B7,""))</f>
        <v>273.05498776051263</v>
      </c>
      <c r="C18" s="77" t="str">
        <f>IF(ISNUMBER('2014-basis (ex pendler)'!C7),'2014-basis (ex pendler)'!C7*C$10,IF(ISTEXT('2014-basis (ex pendler)'!C7),'2014-basis (ex pendler)'!C7,""))</f>
        <v/>
      </c>
      <c r="D18" s="78">
        <f>IF(ISNUMBER('2014-basis (ex pendler)'!D7),'2014-basis (ex pendler)'!D7*D$10-G18,IF(ISTEXT('2014-basis (ex pendler)'!D7),'2014-basis (ex pendler)'!D7,""))</f>
        <v>81.444628655270265</v>
      </c>
      <c r="F18" s="61">
        <v>4.59</v>
      </c>
      <c r="G18" s="60">
        <f>IF(F18="","",F18*$G$10)</f>
        <v>4.9118416199999997</v>
      </c>
    </row>
    <row r="19" spans="1:7" x14ac:dyDescent="0.2">
      <c r="A19" s="81" t="s">
        <v>7</v>
      </c>
      <c r="B19" s="77">
        <f>IF(ISNUMBER('2014-basis (ex pendler)'!B8),'2014-basis (ex pendler)'!B8*$B$10,IF(ISTEXT('2014-basis (ex pendler)'!B8),'2014-basis (ex pendler)'!B8,""))</f>
        <v>136.52749388025632</v>
      </c>
      <c r="C19" s="77" t="str">
        <f>IF(ISNUMBER('2014-basis (ex pendler)'!C8),'2014-basis (ex pendler)'!C8*C$10,IF(ISTEXT('2014-basis (ex pendler)'!C8),'2014-basis (ex pendler)'!C8,""))</f>
        <v/>
      </c>
      <c r="D19" s="78">
        <f>IF(ISNUMBER('2014-basis (ex pendler)'!D8),'2014-basis (ex pendler)'!D8*D$10-G19,IF(ISTEXT('2014-basis (ex pendler)'!D8),'2014-basis (ex pendler)'!D8,""))</f>
        <v>60.023617886238618</v>
      </c>
      <c r="F19" s="61">
        <v>0</v>
      </c>
      <c r="G19" s="60">
        <f t="shared" ref="G19:G71" si="3">IF(F19="","",F19*$G$10)</f>
        <v>0</v>
      </c>
    </row>
    <row r="20" spans="1:7" x14ac:dyDescent="0.2">
      <c r="A20" s="81" t="s">
        <v>8</v>
      </c>
      <c r="B20" s="77" t="str">
        <f>IF(ISNUMBER('2014-basis (ex pendler)'!B9),'2014-basis (ex pendler)'!B9*$B$10,IF(ISTEXT('2014-basis (ex pendler)'!B9),'2014-basis (ex pendler)'!B9,""))</f>
        <v>Gratis</v>
      </c>
      <c r="C20" s="77" t="str">
        <f>IF(ISNUMBER('2014-basis (ex pendler)'!C9),'2014-basis (ex pendler)'!C9*C$10,IF(ISTEXT('2014-basis (ex pendler)'!C9),'2014-basis (ex pendler)'!C9,""))</f>
        <v/>
      </c>
      <c r="D20" s="78" t="str">
        <f>IF(ISNUMBER('2014-basis (ex pendler)'!D9),'2014-basis (ex pendler)'!D9*D$10-G20,IF(ISTEXT('2014-basis (ex pendler)'!D9),'2014-basis (ex pendler)'!D9,""))</f>
        <v/>
      </c>
      <c r="F20" s="61">
        <v>0</v>
      </c>
      <c r="G20" s="60">
        <f t="shared" si="3"/>
        <v>0</v>
      </c>
    </row>
    <row r="21" spans="1:7" x14ac:dyDescent="0.2">
      <c r="A21" s="81" t="s">
        <v>10</v>
      </c>
      <c r="B21" s="77">
        <f>IF(ISNUMBER('2014-basis (ex pendler)'!B10),'2014-basis (ex pendler)'!B10*$B$10,IF(ISTEXT('2014-basis (ex pendler)'!B10),'2014-basis (ex pendler)'!B10,""))</f>
        <v>136.52749388025632</v>
      </c>
      <c r="C21" s="77" t="str">
        <f>IF(ISNUMBER('2014-basis (ex pendler)'!C10),'2014-basis (ex pendler)'!C10*C$10,IF(ISTEXT('2014-basis (ex pendler)'!C10),'2014-basis (ex pendler)'!C10,""))</f>
        <v/>
      </c>
      <c r="D21" s="78">
        <f>IF(ISNUMBER('2014-basis (ex pendler)'!D10),'2014-basis (ex pendler)'!D10*D$10-G21,IF(ISTEXT('2014-basis (ex pendler)'!D10),'2014-basis (ex pendler)'!D10,""))</f>
        <v>60.023617886238618</v>
      </c>
      <c r="F21" s="61">
        <v>0</v>
      </c>
      <c r="G21" s="60">
        <f t="shared" si="3"/>
        <v>0</v>
      </c>
    </row>
    <row r="22" spans="1:7" x14ac:dyDescent="0.2">
      <c r="A22" s="81" t="s">
        <v>11</v>
      </c>
      <c r="B22" s="77">
        <f>IF(ISNUMBER('2014-basis (ex pendler)'!B11),'2014-basis (ex pendler)'!B11*$B$10,IF(ISTEXT('2014-basis (ex pendler)'!B11),'2014-basis (ex pendler)'!B11,""))</f>
        <v>136.52749388025632</v>
      </c>
      <c r="C22" s="77" t="str">
        <f>IF(ISNUMBER('2014-basis (ex pendler)'!C11),'2014-basis (ex pendler)'!C11*C$10,IF(ISTEXT('2014-basis (ex pendler)'!C11),'2014-basis (ex pendler)'!C11,""))</f>
        <v/>
      </c>
      <c r="D22" s="78">
        <f>IF(ISNUMBER('2014-basis (ex pendler)'!D11),'2014-basis (ex pendler)'!D11*D$10-G22,IF(ISTEXT('2014-basis (ex pendler)'!D11),'2014-basis (ex pendler)'!D11,""))</f>
        <v>60.023617886238618</v>
      </c>
      <c r="F22" s="61">
        <v>0</v>
      </c>
      <c r="G22" s="60">
        <f t="shared" si="3"/>
        <v>0</v>
      </c>
    </row>
    <row r="23" spans="1:7" x14ac:dyDescent="0.2">
      <c r="A23" s="82" t="s">
        <v>12</v>
      </c>
      <c r="B23" s="77">
        <f>IF(ISNUMBER('2014-basis (ex pendler)'!B12),'2014-basis (ex pendler)'!B12*$B$10,IF(ISTEXT('2014-basis (ex pendler)'!B12),'2014-basis (ex pendler)'!B12,""))</f>
        <v>203.39026591183094</v>
      </c>
      <c r="C23" s="77" t="str">
        <f>IF(ISNUMBER('2014-basis (ex pendler)'!C12),'2014-basis (ex pendler)'!C12*C$10,IF(ISTEXT('2014-basis (ex pendler)'!C12),'2014-basis (ex pendler)'!C12,""))</f>
        <v/>
      </c>
      <c r="D23" s="78" t="str">
        <f>IF(ISNUMBER('2014-basis (ex pendler)'!D12),'2014-basis (ex pendler)'!D12*D$10-G23,IF(ISTEXT('2014-basis (ex pendler)'!D12),'2014-basis (ex pendler)'!D12,""))</f>
        <v/>
      </c>
      <c r="F23" s="61">
        <v>0</v>
      </c>
      <c r="G23" s="60">
        <f t="shared" si="3"/>
        <v>0</v>
      </c>
    </row>
    <row r="24" spans="1:7" x14ac:dyDescent="0.2">
      <c r="A24" s="81" t="s">
        <v>13</v>
      </c>
      <c r="B24" s="77">
        <f>IF(ISNUMBER('2014-basis (ex pendler)'!B13),'2014-basis (ex pendler)'!B13*$B$10,IF(ISTEXT('2014-basis (ex pendler)'!B13),'2014-basis (ex pendler)'!B13,""))</f>
        <v>109.51783549098589</v>
      </c>
      <c r="C24" s="77" t="str">
        <f>IF(ISNUMBER('2014-basis (ex pendler)'!C13),'2014-basis (ex pendler)'!C13*C$10,IF(ISTEXT('2014-basis (ex pendler)'!C13),'2014-basis (ex pendler)'!C13,""))</f>
        <v/>
      </c>
      <c r="D24" s="78" t="str">
        <f>IF(ISNUMBER('2014-basis (ex pendler)'!D13),'2014-basis (ex pendler)'!D13*D$10-G24,IF(ISTEXT('2014-basis (ex pendler)'!D13),'2014-basis (ex pendler)'!D13,""))</f>
        <v/>
      </c>
      <c r="F24" s="61">
        <v>0</v>
      </c>
      <c r="G24" s="60">
        <f t="shared" si="3"/>
        <v>0</v>
      </c>
    </row>
    <row r="25" spans="1:7" x14ac:dyDescent="0.2">
      <c r="A25" s="79"/>
      <c r="B25" s="77" t="str">
        <f>IF(ISNUMBER('2014-basis (ex pendler)'!B14),'2014-basis (ex pendler)'!B14*$B$10,IF(ISTEXT('2014-basis (ex pendler)'!B14),'2014-basis (ex pendler)'!B14,""))</f>
        <v/>
      </c>
      <c r="C25" s="77" t="str">
        <f>IF(ISNUMBER('2014-basis (ex pendler)'!C14),'2014-basis (ex pendler)'!C14*C$10,IF(ISTEXT('2014-basis (ex pendler)'!C14),'2014-basis (ex pendler)'!C14,""))</f>
        <v/>
      </c>
      <c r="D25" s="78" t="str">
        <f>IF(ISNUMBER('2014-basis (ex pendler)'!D14),'2014-basis (ex pendler)'!D14*D$10-G25,IF(ISTEXT('2014-basis (ex pendler)'!D14),'2014-basis (ex pendler)'!D14,""))</f>
        <v/>
      </c>
      <c r="F25" s="61">
        <v>0</v>
      </c>
      <c r="G25" s="60">
        <f t="shared" si="3"/>
        <v>0</v>
      </c>
    </row>
    <row r="26" spans="1:7" x14ac:dyDescent="0.2">
      <c r="A26" s="80" t="s">
        <v>17</v>
      </c>
      <c r="B26" s="77" t="str">
        <f>IF(ISNUMBER('2014-basis (ex pendler)'!B15),'2014-basis (ex pendler)'!B15*$B$10,IF(ISTEXT('2014-basis (ex pendler)'!B15),'2014-basis (ex pendler)'!B15,""))</f>
        <v/>
      </c>
      <c r="C26" s="77" t="str">
        <f>IF(ISNUMBER('2014-basis (ex pendler)'!C15),'2014-basis (ex pendler)'!C15*C$10,IF(ISTEXT('2014-basis (ex pendler)'!C15),'2014-basis (ex pendler)'!C15,""))</f>
        <v/>
      </c>
      <c r="D26" s="78" t="str">
        <f>IF(ISNUMBER('2014-basis (ex pendler)'!D15),'2014-basis (ex pendler)'!D15*D$10-G26,IF(ISTEXT('2014-basis (ex pendler)'!D15),'2014-basis (ex pendler)'!D15,""))</f>
        <v/>
      </c>
      <c r="F26" s="61">
        <v>0</v>
      </c>
      <c r="G26" s="60">
        <f t="shared" si="3"/>
        <v>0</v>
      </c>
    </row>
    <row r="27" spans="1:7" x14ac:dyDescent="0.2">
      <c r="A27" s="81" t="s">
        <v>18</v>
      </c>
      <c r="B27" s="77">
        <f>IF(ISNUMBER('2014-basis (ex pendler)'!B16),'2014-basis (ex pendler)'!B16*$B$10,IF(ISTEXT('2014-basis (ex pendler)'!B16),'2014-basis (ex pendler)'!B16,""))</f>
        <v>1596.9264955092758</v>
      </c>
      <c r="C27" s="77" t="str">
        <f>IF(ISNUMBER('2014-basis (ex pendler)'!C16),'2014-basis (ex pendler)'!C16*C$10,IF(ISTEXT('2014-basis (ex pendler)'!C16),'2014-basis (ex pendler)'!C16,""))</f>
        <v/>
      </c>
      <c r="D27" s="78">
        <f>IF(ISNUMBER('2014-basis (ex pendler)'!D16),'2014-basis (ex pendler)'!D16*D$10-G27,IF(ISTEXT('2014-basis (ex pendler)'!D16),'2014-basis (ex pendler)'!D16,""))</f>
        <v>453.26551221721826</v>
      </c>
      <c r="F27" s="61">
        <v>0</v>
      </c>
      <c r="G27" s="60">
        <f t="shared" si="3"/>
        <v>0</v>
      </c>
    </row>
    <row r="28" spans="1:7" x14ac:dyDescent="0.2">
      <c r="A28" s="81" t="s">
        <v>19</v>
      </c>
      <c r="B28" s="77">
        <f>IF(ISNUMBER('2014-basis (ex pendler)'!B17),'2014-basis (ex pendler)'!B17*$B$10,IF(ISTEXT('2014-basis (ex pendler)'!B17),'2014-basis (ex pendler)'!B17,""))</f>
        <v>1916.3203284684419</v>
      </c>
      <c r="C28" s="77" t="str">
        <f>IF(ISNUMBER('2014-basis (ex pendler)'!C17),'2014-basis (ex pendler)'!C17*C$10,IF(ISTEXT('2014-basis (ex pendler)'!C17),'2014-basis (ex pendler)'!C17,""))</f>
        <v/>
      </c>
      <c r="D28" s="78">
        <f>IF(ISNUMBER('2014-basis (ex pendler)'!D17),'2014-basis (ex pendler)'!D17*D$10-G28,IF(ISTEXT('2014-basis (ex pendler)'!D17),'2014-basis (ex pendler)'!D17,""))</f>
        <v>564.64861423530965</v>
      </c>
      <c r="F28" s="61">
        <v>0</v>
      </c>
      <c r="G28" s="60">
        <f>IF(F28="","",F28*$G$10)</f>
        <v>0</v>
      </c>
    </row>
    <row r="29" spans="1:7" x14ac:dyDescent="0.2">
      <c r="A29" s="81" t="s">
        <v>20</v>
      </c>
      <c r="B29" s="77">
        <f>IF(ISNUMBER('2014-basis (ex pendler)'!B18),'2014-basis (ex pendler)'!B18*$B$10,IF(ISTEXT('2014-basis (ex pendler)'!B18),'2014-basis (ex pendler)'!B18,""))</f>
        <v>514.66271133004216</v>
      </c>
      <c r="C29" s="77">
        <f>IF(ISNUMBER('2014-basis (ex pendler)'!C18),'2014-basis (ex pendler)'!C18*C$10,IF(ISTEXT('2014-basis (ex pendler)'!C18),'2014-basis (ex pendler)'!C18,""))</f>
        <v>798.47035930239701</v>
      </c>
      <c r="D29" s="78">
        <f>IF(ISNUMBER('2014-basis (ex pendler)'!D18),'2014-basis (ex pendler)'!D18*D$10-G29,IF(ISTEXT('2014-basis (ex pendler)'!D18),'2014-basis (ex pendler)'!D18,""))</f>
        <v>243.70742226851553</v>
      </c>
      <c r="F29" s="61">
        <v>0</v>
      </c>
      <c r="G29" s="60">
        <f t="shared" si="3"/>
        <v>0</v>
      </c>
    </row>
    <row r="30" spans="1:7" x14ac:dyDescent="0.2">
      <c r="A30" s="81" t="s">
        <v>21</v>
      </c>
      <c r="B30" s="77">
        <f>IF(ISNUMBER('2014-basis (ex pendler)'!B19),'2014-basis (ex pendler)'!B19*$B$10,IF(ISTEXT('2014-basis (ex pendler)'!B19),'2014-basis (ex pendler)'!B19,""))</f>
        <v>656.9790050862506</v>
      </c>
      <c r="C30" s="77">
        <f>IF(ISNUMBER('2014-basis (ex pendler)'!C19),'2014-basis (ex pendler)'!C19*C$10,IF(ISTEXT('2014-basis (ex pendler)'!C19),'2014-basis (ex pendler)'!C19,""))</f>
        <v>958.15305268646171</v>
      </c>
      <c r="D30" s="78">
        <f>IF(ISNUMBER('2014-basis (ex pendler)'!D19),'2014-basis (ex pendler)'!D19*D$10-G30,IF(ISTEXT('2014-basis (ex pendler)'!D19),'2014-basis (ex pendler)'!D19,""))</f>
        <v>307.34399087831525</v>
      </c>
      <c r="F30" s="61">
        <v>0</v>
      </c>
      <c r="G30" s="60">
        <f t="shared" si="3"/>
        <v>0</v>
      </c>
    </row>
    <row r="31" spans="1:7" x14ac:dyDescent="0.2">
      <c r="A31" s="81" t="s">
        <v>22</v>
      </c>
      <c r="B31" s="77">
        <f>IF(ISNUMBER('2014-basis (ex pendler)'!B20),'2014-basis (ex pendler)'!B20*$B$10,IF(ISTEXT('2014-basis (ex pendler)'!B20),'2014-basis (ex pendler)'!B20,""))</f>
        <v>592.43459762416035</v>
      </c>
      <c r="C31" s="77">
        <f>IF(ISNUMBER('2014-basis (ex pendler)'!C20),'2014-basis (ex pendler)'!C20*C$10,IF(ISTEXT('2014-basis (ex pendler)'!C20),'2014-basis (ex pendler)'!C20,""))</f>
        <v>1019.3834788927858</v>
      </c>
      <c r="D31" s="78">
        <f>IF(ISNUMBER('2014-basis (ex pendler)'!D20),'2014-basis (ex pendler)'!D20*D$10-G31,IF(ISTEXT('2014-basis (ex pendler)'!D20),'2014-basis (ex pendler)'!D20,""))</f>
        <v>286.69458789673155</v>
      </c>
      <c r="F31" s="61">
        <v>0</v>
      </c>
      <c r="G31" s="60">
        <f t="shared" si="3"/>
        <v>0</v>
      </c>
    </row>
    <row r="32" spans="1:7" x14ac:dyDescent="0.2">
      <c r="A32" s="79"/>
      <c r="B32" s="77" t="str">
        <f>IF(ISNUMBER('2014-basis (ex pendler)'!B21),'2014-basis (ex pendler)'!B21*$B$10,IF(ISTEXT('2014-basis (ex pendler)'!B21),'2014-basis (ex pendler)'!B21,""))</f>
        <v/>
      </c>
      <c r="C32" s="77" t="str">
        <f>IF(ISNUMBER('2014-basis (ex pendler)'!C21),'2014-basis (ex pendler)'!C21*C$10,IF(ISTEXT('2014-basis (ex pendler)'!C21),'2014-basis (ex pendler)'!C21,""))</f>
        <v/>
      </c>
      <c r="D32" s="78" t="str">
        <f>IF(ISNUMBER('2014-basis (ex pendler)'!D21),'2014-basis (ex pendler)'!D21*D$10-G32,IF(ISTEXT('2014-basis (ex pendler)'!D21),'2014-basis (ex pendler)'!D21,""))</f>
        <v/>
      </c>
      <c r="F32" s="61">
        <v>0</v>
      </c>
      <c r="G32" s="60">
        <f t="shared" si="3"/>
        <v>0</v>
      </c>
    </row>
    <row r="33" spans="1:7" x14ac:dyDescent="0.2">
      <c r="A33" s="80" t="s">
        <v>26</v>
      </c>
      <c r="B33" s="77" t="str">
        <f>IF(ISNUMBER('2014-basis (ex pendler)'!B22),'2014-basis (ex pendler)'!B22*$B$10,IF(ISTEXT('2014-basis (ex pendler)'!B22),'2014-basis (ex pendler)'!B22,""))</f>
        <v/>
      </c>
      <c r="C33" s="77" t="str">
        <f>IF(ISNUMBER('2014-basis (ex pendler)'!C22),'2014-basis (ex pendler)'!C22*C$10,IF(ISTEXT('2014-basis (ex pendler)'!C22),'2014-basis (ex pendler)'!C22,""))</f>
        <v/>
      </c>
      <c r="D33" s="78" t="str">
        <f>IF(ISNUMBER('2014-basis (ex pendler)'!D22),'2014-basis (ex pendler)'!D22*D$10-G33,IF(ISTEXT('2014-basis (ex pendler)'!D22),'2014-basis (ex pendler)'!D22,""))</f>
        <v/>
      </c>
      <c r="F33" s="61">
        <v>0</v>
      </c>
      <c r="G33" s="60">
        <f t="shared" si="3"/>
        <v>0</v>
      </c>
    </row>
    <row r="34" spans="1:7" x14ac:dyDescent="0.2">
      <c r="A34" s="81" t="s">
        <v>27</v>
      </c>
      <c r="B34" s="77">
        <f>IF(ISNUMBER('2014-basis (ex pendler)'!B23),'2014-basis (ex pendler)'!B23*$B$10,IF(ISTEXT('2014-basis (ex pendler)'!B23),'2014-basis (ex pendler)'!B23,""))</f>
        <v>2343.2692097370673</v>
      </c>
      <c r="C34" s="77" t="str">
        <f>IF(ISNUMBER('2014-basis (ex pendler)'!C23),'2014-basis (ex pendler)'!C23*C$10,IF(ISTEXT('2014-basis (ex pendler)'!C23),'2014-basis (ex pendler)'!C23,""))</f>
        <v/>
      </c>
      <c r="D34" s="78">
        <f>IF(ISNUMBER('2014-basis (ex pendler)'!D23),'2014-basis (ex pendler)'!D23*D$10-G34,IF(ISTEXT('2014-basis (ex pendler)'!D23),'2014-basis (ex pendler)'!D23,""))</f>
        <v>567.71962235033652</v>
      </c>
      <c r="F34" s="61">
        <v>0</v>
      </c>
      <c r="G34" s="60">
        <f t="shared" si="3"/>
        <v>0</v>
      </c>
    </row>
    <row r="35" spans="1:7" x14ac:dyDescent="0.2">
      <c r="A35" s="81" t="s">
        <v>28</v>
      </c>
      <c r="B35" s="77">
        <f>IF(ISNUMBER('2014-basis (ex pendler)'!B24),'2014-basis (ex pendler)'!B24*$B$10,IF(ISTEXT('2014-basis (ex pendler)'!B24),'2014-basis (ex pendler)'!B24,""))</f>
        <v>2877.7873624106696</v>
      </c>
      <c r="C35" s="77" t="str">
        <f>IF(ISNUMBER('2014-basis (ex pendler)'!C24),'2014-basis (ex pendler)'!C24*C$10,IF(ISTEXT('2014-basis (ex pendler)'!C24),'2014-basis (ex pendler)'!C24,""))</f>
        <v/>
      </c>
      <c r="D35" s="78">
        <f>IF(ISNUMBER('2014-basis (ex pendler)'!D24),'2014-basis (ex pendler)'!D24*D$10-G35,IF(ISTEXT('2014-basis (ex pendler)'!D24),'2014-basis (ex pendler)'!D24,""))</f>
        <v>495.98865452332791</v>
      </c>
      <c r="F35" s="61">
        <v>0</v>
      </c>
      <c r="G35" s="60">
        <f t="shared" si="3"/>
        <v>0</v>
      </c>
    </row>
    <row r="36" spans="1:7" x14ac:dyDescent="0.2">
      <c r="A36" s="81" t="s">
        <v>29</v>
      </c>
      <c r="B36" s="77">
        <f>IF(ISNUMBER('2014-basis (ex pendler)'!B25),'2014-basis (ex pendler)'!B25*$B$10,IF(ISTEXT('2014-basis (ex pendler)'!B25),'2014-basis (ex pendler)'!B25,""))</f>
        <v>1045.3975205957745</v>
      </c>
      <c r="C36" s="77">
        <f>IF(ISNUMBER('2014-basis (ex pendler)'!C25),'2014-basis (ex pendler)'!C25*C$10,IF(ISTEXT('2014-basis (ex pendler)'!C25),'2014-basis (ex pendler)'!C25,""))</f>
        <v>1487.7357912152111</v>
      </c>
      <c r="D36" s="78">
        <f>IF(ISNUMBER('2014-basis (ex pendler)'!D25),'2014-basis (ex pendler)'!D25*D$10-G36,IF(ISTEXT('2014-basis (ex pendler)'!D25),'2014-basis (ex pendler)'!D25,""))</f>
        <v>486.78257816040792</v>
      </c>
      <c r="F36" s="61">
        <v>0</v>
      </c>
      <c r="G36" s="60">
        <f t="shared" si="3"/>
        <v>0</v>
      </c>
    </row>
    <row r="37" spans="1:7" x14ac:dyDescent="0.2">
      <c r="A37" s="81" t="s">
        <v>30</v>
      </c>
      <c r="B37" s="77">
        <f>IF(ISNUMBER('2014-basis (ex pendler)'!B26),'2014-basis (ex pendler)'!B26*$B$10,IF(ISTEXT('2014-basis (ex pendler)'!B26),'2014-basis (ex pendler)'!B26,""))</f>
        <v>1346.9271455839435</v>
      </c>
      <c r="C37" s="77">
        <f>IF(ISNUMBER('2014-basis (ex pendler)'!C26),'2014-basis (ex pendler)'!C26*C$10,IF(ISTEXT('2014-basis (ex pendler)'!C26),'2014-basis (ex pendler)'!C26,""))</f>
        <v>1901.6278707980277</v>
      </c>
      <c r="D37" s="78">
        <f>IF(ISNUMBER('2014-basis (ex pendler)'!D26),'2014-basis (ex pendler)'!D26*D$10-G37,IF(ISTEXT('2014-basis (ex pendler)'!D26),'2014-basis (ex pendler)'!D26,""))</f>
        <v>626.24942407202593</v>
      </c>
      <c r="F37" s="61">
        <v>0</v>
      </c>
      <c r="G37" s="60">
        <f t="shared" si="3"/>
        <v>0</v>
      </c>
    </row>
    <row r="38" spans="1:7" x14ac:dyDescent="0.2">
      <c r="A38" s="81" t="s">
        <v>31</v>
      </c>
      <c r="B38" s="77">
        <f>IF(ISNUMBER('2014-basis (ex pendler)'!B27),'2014-basis (ex pendler)'!B27*$B$10,IF(ISTEXT('2014-basis (ex pendler)'!B27),'2014-basis (ex pendler)'!B27,""))</f>
        <v>0.14223095518309856</v>
      </c>
      <c r="C38" s="77" t="str">
        <f>IF(ISNUMBER('2014-basis (ex pendler)'!C27),'2014-basis (ex pendler)'!C27*C$10,IF(ISTEXT('2014-basis (ex pendler)'!C27),'2014-basis (ex pendler)'!C27,""))</f>
        <v/>
      </c>
      <c r="D38" s="78" t="str">
        <f>IF(ISNUMBER('2014-basis (ex pendler)'!D27),'2014-basis (ex pendler)'!D27*D$10-G38,IF(ISTEXT('2014-basis (ex pendler)'!D27),'2014-basis (ex pendler)'!D27,""))</f>
        <v/>
      </c>
      <c r="F38" s="61">
        <v>0</v>
      </c>
      <c r="G38" s="60">
        <f t="shared" si="3"/>
        <v>0</v>
      </c>
    </row>
    <row r="39" spans="1:7" x14ac:dyDescent="0.2">
      <c r="A39" s="79"/>
      <c r="B39" s="77" t="str">
        <f>IF(ISNUMBER('2014-basis (ex pendler)'!B28),'2014-basis (ex pendler)'!B28*$B$10,IF(ISTEXT('2014-basis (ex pendler)'!B28),'2014-basis (ex pendler)'!B28,""))</f>
        <v/>
      </c>
      <c r="C39" s="77" t="str">
        <f>IF(ISNUMBER('2014-basis (ex pendler)'!C28),'2014-basis (ex pendler)'!C28*C$10,IF(ISTEXT('2014-basis (ex pendler)'!C28),'2014-basis (ex pendler)'!C28,""))</f>
        <v/>
      </c>
      <c r="D39" s="78" t="str">
        <f>IF(ISNUMBER('2014-basis (ex pendler)'!D28),'2014-basis (ex pendler)'!D28*D$10-G39,IF(ISTEXT('2014-basis (ex pendler)'!D28),'2014-basis (ex pendler)'!D28,""))</f>
        <v/>
      </c>
      <c r="F39" s="61">
        <v>0</v>
      </c>
      <c r="G39" s="60">
        <f t="shared" si="3"/>
        <v>0</v>
      </c>
    </row>
    <row r="40" spans="1:7" x14ac:dyDescent="0.2">
      <c r="A40" s="80" t="s">
        <v>35</v>
      </c>
      <c r="B40" s="77" t="str">
        <f>IF(ISNUMBER('2014-basis (ex pendler)'!B29),'2014-basis (ex pendler)'!B29*$B$10,IF(ISTEXT('2014-basis (ex pendler)'!B29),'2014-basis (ex pendler)'!B29,""))</f>
        <v/>
      </c>
      <c r="C40" s="77" t="str">
        <f>IF(ISNUMBER('2014-basis (ex pendler)'!C29),'2014-basis (ex pendler)'!C29*C$10,IF(ISTEXT('2014-basis (ex pendler)'!C29),'2014-basis (ex pendler)'!C29,""))</f>
        <v/>
      </c>
      <c r="D40" s="78" t="str">
        <f>IF(ISNUMBER('2014-basis (ex pendler)'!D29),'2014-basis (ex pendler)'!D29*D$10-G40,IF(ISTEXT('2014-basis (ex pendler)'!D29),'2014-basis (ex pendler)'!D29,""))</f>
        <v/>
      </c>
      <c r="F40" s="61">
        <v>0</v>
      </c>
      <c r="G40" s="60">
        <f t="shared" si="3"/>
        <v>0</v>
      </c>
    </row>
    <row r="41" spans="1:7" x14ac:dyDescent="0.2">
      <c r="A41" s="81" t="s">
        <v>36</v>
      </c>
      <c r="B41" s="77">
        <f>IF(ISNUMBER('2014-basis (ex pendler)'!B30),'2014-basis (ex pendler)'!B30*$B$10,IF(ISTEXT('2014-basis (ex pendler)'!B30),'2014-basis (ex pendler)'!B30,""))</f>
        <v>2234.0500592519656</v>
      </c>
      <c r="C41" s="77" t="str">
        <f>IF(ISNUMBER('2014-basis (ex pendler)'!C30),'2014-basis (ex pendler)'!C30*C$10,IF(ISTEXT('2014-basis (ex pendler)'!C30),'2014-basis (ex pendler)'!C30,""))</f>
        <v/>
      </c>
      <c r="D41" s="78" t="str">
        <f>IF(ISNUMBER('2014-basis (ex pendler)'!D30),'2014-basis (ex pendler)'!D30*D$10-G41,IF(ISTEXT('2014-basis (ex pendler)'!D30),'2014-basis (ex pendler)'!D30,""))</f>
        <v/>
      </c>
      <c r="F41" s="61">
        <v>0</v>
      </c>
      <c r="G41" s="60">
        <f t="shared" si="3"/>
        <v>0</v>
      </c>
    </row>
    <row r="42" spans="1:7" x14ac:dyDescent="0.2">
      <c r="A42" s="81" t="s">
        <v>37</v>
      </c>
      <c r="B42" s="77">
        <f>IF(ISNUMBER('2014-basis (ex pendler)'!B31),'2014-basis (ex pendler)'!B31*$B$10,IF(ISTEXT('2014-basis (ex pendler)'!B31),'2014-basis (ex pendler)'!B31,""))</f>
        <v>2417.7413378709375</v>
      </c>
      <c r="C42" s="77" t="str">
        <f>IF(ISNUMBER('2014-basis (ex pendler)'!C31),'2014-basis (ex pendler)'!C31*C$10,IF(ISTEXT('2014-basis (ex pendler)'!C31),'2014-basis (ex pendler)'!C31,""))</f>
        <v/>
      </c>
      <c r="D42" s="78" t="str">
        <f>IF(ISNUMBER('2014-basis (ex pendler)'!D31),'2014-basis (ex pendler)'!D31*D$10-G42,IF(ISTEXT('2014-basis (ex pendler)'!D31),'2014-basis (ex pendler)'!D31,""))</f>
        <v/>
      </c>
      <c r="F42" s="61">
        <v>0</v>
      </c>
      <c r="G42" s="60">
        <f t="shared" si="3"/>
        <v>0</v>
      </c>
    </row>
    <row r="43" spans="1:7" x14ac:dyDescent="0.2">
      <c r="A43" s="81" t="s">
        <v>77</v>
      </c>
      <c r="B43" s="77" t="str">
        <f>IF(ISNUMBER('2014-basis (ex pendler)'!B32),'2014-basis (ex pendler)'!B32*$B$10,IF(ISTEXT('2014-basis (ex pendler)'!B32),'2014-basis (ex pendler)'!B32,""))</f>
        <v/>
      </c>
      <c r="C43" s="77" t="str">
        <f>IF(ISNUMBER('2014-basis (ex pendler)'!C32),'2014-basis (ex pendler)'!C32*C$10,IF(ISTEXT('2014-basis (ex pendler)'!C32),'2014-basis (ex pendler)'!C32,""))</f>
        <v/>
      </c>
      <c r="D43" s="78">
        <f>IF(ISNUMBER('2014-basis (ex pendler)'!D32),'2014-basis (ex pendler)'!D32*D$10-G43,IF(ISTEXT('2014-basis (ex pendler)'!D32),'2014-basis (ex pendler)'!D32,""))</f>
        <v>606.04469194872661</v>
      </c>
      <c r="F43" s="61">
        <v>0</v>
      </c>
      <c r="G43" s="60">
        <f t="shared" si="3"/>
        <v>0</v>
      </c>
    </row>
    <row r="44" spans="1:7" x14ac:dyDescent="0.2">
      <c r="A44" s="81" t="s">
        <v>38</v>
      </c>
      <c r="B44" s="77">
        <f>IF(ISNUMBER('2014-basis (ex pendler)'!B33),'2014-basis (ex pendler)'!B33*$B$10,IF(ISTEXT('2014-basis (ex pendler)'!B33),'2014-basis (ex pendler)'!B33,""))</f>
        <v>1048.2421396994364</v>
      </c>
      <c r="C44" s="77">
        <f>IF(ISNUMBER('2014-basis (ex pendler)'!C33),'2014-basis (ex pendler)'!C33*C$10,IF(ISTEXT('2014-basis (ex pendler)'!C33),'2014-basis (ex pendler)'!C33,""))</f>
        <v>1435.1103377974646</v>
      </c>
      <c r="D44" s="78">
        <f>IF(ISNUMBER('2014-basis (ex pendler)'!D33),'2014-basis (ex pendler)'!D33*D$10-G44,IF(ISTEXT('2014-basis (ex pendler)'!D33),'2014-basis (ex pendler)'!D33,""))</f>
        <v>484.52544508843192</v>
      </c>
      <c r="F44" s="61">
        <v>0.09</v>
      </c>
      <c r="G44" s="60">
        <f t="shared" si="3"/>
        <v>9.6310619999999986E-2</v>
      </c>
    </row>
    <row r="45" spans="1:7" x14ac:dyDescent="0.2">
      <c r="A45" s="81" t="s">
        <v>39</v>
      </c>
      <c r="B45" s="77">
        <f>IF(ISNUMBER('2014-basis (ex pendler)'!B34),'2014-basis (ex pendler)'!B34*$B$10,IF(ISTEXT('2014-basis (ex pendler)'!B34),'2014-basis (ex pendler)'!B34,""))</f>
        <v>1334.1263596174645</v>
      </c>
      <c r="C45" s="77">
        <f>IF(ISNUMBER('2014-basis (ex pendler)'!C34),'2014-basis (ex pendler)'!C34*C$10,IF(ISTEXT('2014-basis (ex pendler)'!C34),'2014-basis (ex pendler)'!C34,""))</f>
        <v>1618.5882699836616</v>
      </c>
      <c r="D45" s="78">
        <f>IF(ISNUMBER('2014-basis (ex pendler)'!D34),'2014-basis (ex pendler)'!D34*D$10-G45,IF(ISTEXT('2014-basis (ex pendler)'!D34),'2014-basis (ex pendler)'!D34,""))</f>
        <v>604.02282913996464</v>
      </c>
      <c r="F45" s="61">
        <v>0</v>
      </c>
      <c r="G45" s="60">
        <f t="shared" si="3"/>
        <v>0</v>
      </c>
    </row>
    <row r="46" spans="1:7" x14ac:dyDescent="0.2">
      <c r="A46" s="79"/>
      <c r="B46" s="77" t="str">
        <f>IF(ISNUMBER('2014-basis (ex pendler)'!B35),'2014-basis (ex pendler)'!B35*$B$10,IF(ISTEXT('2014-basis (ex pendler)'!B35),'2014-basis (ex pendler)'!B35,""))</f>
        <v/>
      </c>
      <c r="C46" s="77" t="str">
        <f>IF(ISNUMBER('2014-basis (ex pendler)'!C35),'2014-basis (ex pendler)'!C35*C$10,IF(ISTEXT('2014-basis (ex pendler)'!C35),'2014-basis (ex pendler)'!C35,""))</f>
        <v/>
      </c>
      <c r="D46" s="78" t="str">
        <f>IF(ISNUMBER('2014-basis (ex pendler)'!D35),'2014-basis (ex pendler)'!D35*D$10-G46,IF(ISTEXT('2014-basis (ex pendler)'!D35),'2014-basis (ex pendler)'!D35,""))</f>
        <v/>
      </c>
      <c r="F46" s="61">
        <v>0</v>
      </c>
      <c r="G46" s="60">
        <f t="shared" si="3"/>
        <v>0</v>
      </c>
    </row>
    <row r="47" spans="1:7" x14ac:dyDescent="0.2">
      <c r="A47" s="80" t="s">
        <v>43</v>
      </c>
      <c r="B47" s="77" t="str">
        <f>IF(ISNUMBER('2014-basis (ex pendler)'!B36),'2014-basis (ex pendler)'!B36*$B$10,IF(ISTEXT('2014-basis (ex pendler)'!B36),'2014-basis (ex pendler)'!B36,""))</f>
        <v/>
      </c>
      <c r="C47" s="77" t="str">
        <f>IF(ISNUMBER('2014-basis (ex pendler)'!C36),'2014-basis (ex pendler)'!C36*C$10,IF(ISTEXT('2014-basis (ex pendler)'!C36),'2014-basis (ex pendler)'!C36,""))</f>
        <v/>
      </c>
      <c r="D47" s="78" t="str">
        <f>IF(ISNUMBER('2014-basis (ex pendler)'!D36),'2014-basis (ex pendler)'!D36*D$10-G47,IF(ISTEXT('2014-basis (ex pendler)'!D36),'2014-basis (ex pendler)'!D36,""))</f>
        <v/>
      </c>
      <c r="F47" s="61">
        <v>0</v>
      </c>
      <c r="G47" s="60">
        <f t="shared" si="3"/>
        <v>0</v>
      </c>
    </row>
    <row r="48" spans="1:7" x14ac:dyDescent="0.2">
      <c r="A48" s="81" t="s">
        <v>44</v>
      </c>
      <c r="B48" s="77">
        <f>IF(ISNUMBER('2014-basis (ex pendler)'!B37),'2014-basis (ex pendler)'!B37*$B$10,IF(ISTEXT('2014-basis (ex pendler)'!B37),'2014-basis (ex pendler)'!B37,""))</f>
        <v>445.18288972309853</v>
      </c>
      <c r="C48" s="77" t="str">
        <f>IF(ISNUMBER('2014-basis (ex pendler)'!C37),'2014-basis (ex pendler)'!C37*C$10,IF(ISTEXT('2014-basis (ex pendler)'!C37),'2014-basis (ex pendler)'!C37,""))</f>
        <v/>
      </c>
      <c r="D48" s="78">
        <f>IF(ISNUMBER('2014-basis (ex pendler)'!D37),'2014-basis (ex pendler)'!D37*D$10-G48,IF(ISTEXT('2014-basis (ex pendler)'!D37),'2014-basis (ex pendler)'!D37,""))</f>
        <v>195.72465746676025</v>
      </c>
      <c r="F48" s="61">
        <v>0</v>
      </c>
      <c r="G48" s="60">
        <f t="shared" si="3"/>
        <v>0</v>
      </c>
    </row>
    <row r="49" spans="1:7" x14ac:dyDescent="0.2">
      <c r="A49" s="81" t="s">
        <v>45</v>
      </c>
      <c r="B49" s="77">
        <f>IF(ISNUMBER('2014-basis (ex pendler)'!B38),'2014-basis (ex pendler)'!B38*$B$10,IF(ISTEXT('2014-basis (ex pendler)'!B38),'2014-basis (ex pendler)'!B38,""))</f>
        <v>584.56922580253513</v>
      </c>
      <c r="C49" s="77" t="str">
        <f>IF(ISNUMBER('2014-basis (ex pendler)'!C38),'2014-basis (ex pendler)'!C38*C$10,IF(ISTEXT('2014-basis (ex pendler)'!C38),'2014-basis (ex pendler)'!C38,""))</f>
        <v/>
      </c>
      <c r="D49" s="78">
        <f>IF(ISNUMBER('2014-basis (ex pendler)'!D38),'2014-basis (ex pendler)'!D38*D$10-G49,IF(ISTEXT('2014-basis (ex pendler)'!D38),'2014-basis (ex pendler)'!D38,""))</f>
        <v>218.27085957821345</v>
      </c>
      <c r="F49" s="61">
        <v>0</v>
      </c>
      <c r="G49" s="60">
        <f t="shared" si="3"/>
        <v>0</v>
      </c>
    </row>
    <row r="50" spans="1:7" x14ac:dyDescent="0.2">
      <c r="A50" s="81" t="s">
        <v>46</v>
      </c>
      <c r="B50" s="77">
        <f>IF(ISNUMBER('2014-basis (ex pendler)'!B39),'2014-basis (ex pendler)'!B39*$B$10,IF(ISTEXT('2014-basis (ex pendler)'!B39),'2014-basis (ex pendler)'!B39,""))</f>
        <v>170.44957669142534</v>
      </c>
      <c r="C50" s="77" t="str">
        <f>IF(ISNUMBER('2014-basis (ex pendler)'!C39),'2014-basis (ex pendler)'!C39*C$10,IF(ISTEXT('2014-basis (ex pendler)'!C39),'2014-basis (ex pendler)'!C39,""))</f>
        <v/>
      </c>
      <c r="D50" s="78" t="str">
        <f>IF(ISNUMBER('2014-basis (ex pendler)'!D39),'2014-basis (ex pendler)'!D39*D$10-G50,IF(ISTEXT('2014-basis (ex pendler)'!D39),'2014-basis (ex pendler)'!D39,""))</f>
        <v/>
      </c>
      <c r="F50" s="61">
        <v>0</v>
      </c>
      <c r="G50" s="60">
        <f t="shared" si="3"/>
        <v>0</v>
      </c>
    </row>
    <row r="51" spans="1:7" x14ac:dyDescent="0.2">
      <c r="A51" s="79"/>
      <c r="B51" s="77" t="str">
        <f>IF(ISNUMBER('2014-basis (ex pendler)'!B40),'2014-basis (ex pendler)'!B40*$B$10,IF(ISTEXT('2014-basis (ex pendler)'!B40),'2014-basis (ex pendler)'!B40,""))</f>
        <v/>
      </c>
      <c r="C51" s="77" t="str">
        <f>IF(ISNUMBER('2014-basis (ex pendler)'!C40),'2014-basis (ex pendler)'!C40*C$10,IF(ISTEXT('2014-basis (ex pendler)'!C40),'2014-basis (ex pendler)'!C40,""))</f>
        <v/>
      </c>
      <c r="D51" s="78" t="str">
        <f>IF(ISNUMBER('2014-basis (ex pendler)'!D40),'2014-basis (ex pendler)'!D40*D$10-G51,IF(ISTEXT('2014-basis (ex pendler)'!D40),'2014-basis (ex pendler)'!D40,""))</f>
        <v/>
      </c>
      <c r="F51" s="61">
        <v>0</v>
      </c>
      <c r="G51" s="60">
        <f t="shared" si="3"/>
        <v>0</v>
      </c>
    </row>
    <row r="52" spans="1:7" x14ac:dyDescent="0.2">
      <c r="A52" s="80" t="s">
        <v>49</v>
      </c>
      <c r="B52" s="77" t="str">
        <f>IF(ISNUMBER('2014-basis (ex pendler)'!B41),'2014-basis (ex pendler)'!B41*$B$10,IF(ISTEXT('2014-basis (ex pendler)'!B41),'2014-basis (ex pendler)'!B41,""))</f>
        <v/>
      </c>
      <c r="C52" s="77" t="str">
        <f>IF(ISNUMBER('2014-basis (ex pendler)'!C41),'2014-basis (ex pendler)'!C41*C$10,IF(ISTEXT('2014-basis (ex pendler)'!C41),'2014-basis (ex pendler)'!C41,""))</f>
        <v/>
      </c>
      <c r="D52" s="78" t="str">
        <f>IF(ISNUMBER('2014-basis (ex pendler)'!D41),'2014-basis (ex pendler)'!D41*D$10-G52,IF(ISTEXT('2014-basis (ex pendler)'!D41),'2014-basis (ex pendler)'!D41,""))</f>
        <v/>
      </c>
      <c r="F52" s="61">
        <v>0</v>
      </c>
      <c r="G52" s="60">
        <f t="shared" si="3"/>
        <v>0</v>
      </c>
    </row>
    <row r="53" spans="1:7" x14ac:dyDescent="0.2">
      <c r="A53" s="81" t="s">
        <v>50</v>
      </c>
      <c r="B53" s="77">
        <f>IF(ISNUMBER('2014-basis (ex pendler)'!B42),'2014-basis (ex pendler)'!B42*$B$10,IF(ISTEXT('2014-basis (ex pendler)'!B42),'2014-basis (ex pendler)'!B42,""))</f>
        <v>26.483403855092952</v>
      </c>
      <c r="C53" s="77" t="str">
        <f>IF(ISNUMBER('2014-basis (ex pendler)'!C42),'2014-basis (ex pendler)'!C42*C$10,IF(ISTEXT('2014-basis (ex pendler)'!C42),'2014-basis (ex pendler)'!C42,""))</f>
        <v/>
      </c>
      <c r="D53" s="78" t="str">
        <f>IF(ISNUMBER('2014-basis (ex pendler)'!D42),'2014-basis (ex pendler)'!D42*D$10-G53,IF(ISTEXT('2014-basis (ex pendler)'!D42),'2014-basis (ex pendler)'!D42,""))</f>
        <v/>
      </c>
      <c r="F53" s="61">
        <v>0</v>
      </c>
      <c r="G53" s="60">
        <f t="shared" si="3"/>
        <v>0</v>
      </c>
    </row>
    <row r="54" spans="1:7" x14ac:dyDescent="0.2">
      <c r="A54" s="81" t="s">
        <v>51</v>
      </c>
      <c r="B54" s="77">
        <f>IF(ISNUMBER('2014-basis (ex pendler)'!B43),'2014-basis (ex pendler)'!B43*$B$10,IF(ISTEXT('2014-basis (ex pendler)'!B43),'2014-basis (ex pendler)'!B43,""))</f>
        <v>13.241701927546476</v>
      </c>
      <c r="C54" s="77" t="str">
        <f>IF(ISNUMBER('2014-basis (ex pendler)'!C43),'2014-basis (ex pendler)'!C43*C$10,IF(ISTEXT('2014-basis (ex pendler)'!C43),'2014-basis (ex pendler)'!C43,""))</f>
        <v/>
      </c>
      <c r="D54" s="78" t="str">
        <f>IF(ISNUMBER('2014-basis (ex pendler)'!D43),'2014-basis (ex pendler)'!D43*D$10-G54,IF(ISTEXT('2014-basis (ex pendler)'!D43),'2014-basis (ex pendler)'!D43,""))</f>
        <v/>
      </c>
      <c r="F54" s="61">
        <v>0</v>
      </c>
      <c r="G54" s="60">
        <f t="shared" si="3"/>
        <v>0</v>
      </c>
    </row>
    <row r="55" spans="1:7" x14ac:dyDescent="0.2">
      <c r="A55" s="81" t="s">
        <v>52</v>
      </c>
      <c r="B55" s="77" t="str">
        <f>IF(ISNUMBER('2014-basis (ex pendler)'!B44),'2014-basis (ex pendler)'!B44*$B$10,IF(ISTEXT('2014-basis (ex pendler)'!B44),'2014-basis (ex pendler)'!B44,""))</f>
        <v>Gratis</v>
      </c>
      <c r="C55" s="77" t="str">
        <f>IF(ISNUMBER('2014-basis (ex pendler)'!C44),'2014-basis (ex pendler)'!C44*C$10,IF(ISTEXT('2014-basis (ex pendler)'!C44),'2014-basis (ex pendler)'!C44,""))</f>
        <v/>
      </c>
      <c r="D55" s="78" t="str">
        <f>IF(ISNUMBER('2014-basis (ex pendler)'!D44),'2014-basis (ex pendler)'!D44*D$10-G55,IF(ISTEXT('2014-basis (ex pendler)'!D44),'2014-basis (ex pendler)'!D44,""))</f>
        <v/>
      </c>
      <c r="F55" s="61">
        <v>0</v>
      </c>
      <c r="G55" s="60">
        <f t="shared" si="3"/>
        <v>0</v>
      </c>
    </row>
    <row r="56" spans="1:7" x14ac:dyDescent="0.2">
      <c r="A56" s="81"/>
      <c r="B56" s="77" t="str">
        <f>IF(ISNUMBER('2014-basis (ex pendler)'!B45),'2014-basis (ex pendler)'!B45*$B$10,IF(ISTEXT('2014-basis (ex pendler)'!B45),'2014-basis (ex pendler)'!B45,""))</f>
        <v/>
      </c>
      <c r="C56" s="77" t="str">
        <f>IF(ISNUMBER('2014-basis (ex pendler)'!C45),'2014-basis (ex pendler)'!C45*C$10,IF(ISTEXT('2014-basis (ex pendler)'!C45),'2014-basis (ex pendler)'!C45,""))</f>
        <v/>
      </c>
      <c r="D56" s="78" t="str">
        <f>IF(ISNUMBER('2014-basis (ex pendler)'!D45),'2014-basis (ex pendler)'!D45*D$10-G56,IF(ISTEXT('2014-basis (ex pendler)'!D45),'2014-basis (ex pendler)'!D45,""))</f>
        <v/>
      </c>
      <c r="F56" s="61">
        <v>0</v>
      </c>
      <c r="G56" s="60">
        <f t="shared" si="3"/>
        <v>0</v>
      </c>
    </row>
    <row r="57" spans="1:7" x14ac:dyDescent="0.2">
      <c r="A57" s="80" t="s">
        <v>53</v>
      </c>
      <c r="B57" s="77" t="str">
        <f>IF(ISNUMBER('2014-basis (ex pendler)'!B46),'2014-basis (ex pendler)'!B46*$B$10,IF(ISTEXT('2014-basis (ex pendler)'!B46),'2014-basis (ex pendler)'!B46,""))</f>
        <v/>
      </c>
      <c r="C57" s="77" t="str">
        <f>IF(ISNUMBER('2014-basis (ex pendler)'!C46),'2014-basis (ex pendler)'!C46*C$10,IF(ISTEXT('2014-basis (ex pendler)'!C46),'2014-basis (ex pendler)'!C46,""))</f>
        <v/>
      </c>
      <c r="D57" s="78" t="str">
        <f>IF(ISNUMBER('2014-basis (ex pendler)'!D46),'2014-basis (ex pendler)'!D46*D$10-G57,IF(ISTEXT('2014-basis (ex pendler)'!D46),'2014-basis (ex pendler)'!D46,""))</f>
        <v/>
      </c>
      <c r="F57" s="61">
        <v>0</v>
      </c>
      <c r="G57" s="60">
        <f t="shared" si="3"/>
        <v>0</v>
      </c>
    </row>
    <row r="58" spans="1:7" x14ac:dyDescent="0.2">
      <c r="A58" s="81" t="s">
        <v>54</v>
      </c>
      <c r="B58" s="77">
        <f>IF(ISNUMBER('2014-basis (ex pendler)'!B47),'2014-basis (ex pendler)'!B47*$B$10,IF(ISTEXT('2014-basis (ex pendler)'!B47),'2014-basis (ex pendler)'!B47,""))</f>
        <v>7448.4928919836884</v>
      </c>
      <c r="C58" s="77" t="str">
        <f>IF(ISNUMBER('2014-basis (ex pendler)'!C47),'2014-basis (ex pendler)'!C47*C$10,IF(ISTEXT('2014-basis (ex pendler)'!C47),'2014-basis (ex pendler)'!C47,""))</f>
        <v/>
      </c>
      <c r="D58" s="78" t="str">
        <f>IF(ISNUMBER('2014-basis (ex pendler)'!D47),'2014-basis (ex pendler)'!D47*D$10-G58,IF(ISTEXT('2014-basis (ex pendler)'!D47),'2014-basis (ex pendler)'!D47,""))</f>
        <v/>
      </c>
      <c r="F58" s="61">
        <v>0</v>
      </c>
      <c r="G58" s="60">
        <f t="shared" si="3"/>
        <v>0</v>
      </c>
    </row>
    <row r="59" spans="1:7" x14ac:dyDescent="0.2">
      <c r="A59" s="81" t="s">
        <v>55</v>
      </c>
      <c r="B59" s="77">
        <f>IF(ISNUMBER('2014-basis (ex pendler)'!B48),'2014-basis (ex pendler)'!B48*$B$10,IF(ISTEXT('2014-basis (ex pendler)'!B48),'2014-basis (ex pendler)'!B48,""))</f>
        <v>8186.5577646198235</v>
      </c>
      <c r="C59" s="77" t="str">
        <f>IF(ISNUMBER('2014-basis (ex pendler)'!C48),'2014-basis (ex pendler)'!C48*C$10,IF(ISTEXT('2014-basis (ex pendler)'!C48),'2014-basis (ex pendler)'!C48,""))</f>
        <v/>
      </c>
      <c r="D59" s="78" t="str">
        <f>IF(ISNUMBER('2014-basis (ex pendler)'!D48),'2014-basis (ex pendler)'!D48*D$10-G59,IF(ISTEXT('2014-basis (ex pendler)'!D48),'2014-basis (ex pendler)'!D48,""))</f>
        <v/>
      </c>
      <c r="F59" s="61">
        <v>0</v>
      </c>
      <c r="G59" s="60">
        <f t="shared" si="3"/>
        <v>0</v>
      </c>
    </row>
    <row r="60" spans="1:7" x14ac:dyDescent="0.2">
      <c r="A60" s="81" t="s">
        <v>56</v>
      </c>
      <c r="B60" s="77">
        <f>IF(ISNUMBER('2014-basis (ex pendler)'!B49),'2014-basis (ex pendler)'!B49*$B$10,IF(ISTEXT('2014-basis (ex pendler)'!B49),'2014-basis (ex pendler)'!B49,""))</f>
        <v>8926.2725163360828</v>
      </c>
      <c r="C60" s="77" t="str">
        <f>IF(ISNUMBER('2014-basis (ex pendler)'!C49),'2014-basis (ex pendler)'!C49*C$10,IF(ISTEXT('2014-basis (ex pendler)'!C49),'2014-basis (ex pendler)'!C49,""))</f>
        <v/>
      </c>
      <c r="D60" s="78" t="str">
        <f>IF(ISNUMBER('2014-basis (ex pendler)'!D49),'2014-basis (ex pendler)'!D49*D$10-G60,IF(ISTEXT('2014-basis (ex pendler)'!D49),'2014-basis (ex pendler)'!D49,""))</f>
        <v/>
      </c>
      <c r="F60" s="61">
        <v>0</v>
      </c>
      <c r="G60" s="60">
        <f t="shared" si="3"/>
        <v>0</v>
      </c>
    </row>
    <row r="61" spans="1:7" x14ac:dyDescent="0.2">
      <c r="A61" s="81" t="s">
        <v>79</v>
      </c>
      <c r="B61" s="77" t="str">
        <f>IF(ISNUMBER('2014-basis (ex pendler)'!B50),'2014-basis (ex pendler)'!B50*$B$10,IF(ISTEXT('2014-basis (ex pendler)'!B50),'2014-basis (ex pendler)'!B50,""))</f>
        <v/>
      </c>
      <c r="C61" s="77" t="str">
        <f>IF(ISNUMBER('2014-basis (ex pendler)'!C50),'2014-basis (ex pendler)'!C50*C$10,IF(ISTEXT('2014-basis (ex pendler)'!C50),'2014-basis (ex pendler)'!C50,""))</f>
        <v/>
      </c>
      <c r="D61" s="78">
        <f>IF(ISNUMBER('2014-basis (ex pendler)'!D50),'2014-basis (ex pendler)'!D50*D$10-G61,IF(ISTEXT('2014-basis (ex pendler)'!D50),'2014-basis (ex pendler)'!D50,""))</f>
        <v>2270.3087548641693</v>
      </c>
      <c r="F61" s="61">
        <v>0</v>
      </c>
      <c r="G61" s="60">
        <f t="shared" si="3"/>
        <v>0</v>
      </c>
    </row>
    <row r="62" spans="1:7" x14ac:dyDescent="0.2">
      <c r="A62" s="81" t="s">
        <v>57</v>
      </c>
      <c r="B62" s="77">
        <f>IF(ISNUMBER('2014-basis (ex pendler)'!B51),'2014-basis (ex pendler)'!B51*$B$10,IF(ISTEXT('2014-basis (ex pendler)'!B51),'2014-basis (ex pendler)'!B51,""))</f>
        <v>738.06487263613496</v>
      </c>
      <c r="C62" s="77" t="str">
        <f>IF(ISNUMBER('2014-basis (ex pendler)'!C51),'2014-basis (ex pendler)'!C51*C$10,IF(ISTEXT('2014-basis (ex pendler)'!C51),'2014-basis (ex pendler)'!C51,""))</f>
        <v/>
      </c>
      <c r="D62" s="78" t="str">
        <f>IF(ISNUMBER('2014-basis (ex pendler)'!D51),'2014-basis (ex pendler)'!D51*D$10-G62,IF(ISTEXT('2014-basis (ex pendler)'!D51),'2014-basis (ex pendler)'!D51,""))</f>
        <v/>
      </c>
      <c r="F62" s="61">
        <v>0</v>
      </c>
      <c r="G62" s="60">
        <f t="shared" si="3"/>
        <v>0</v>
      </c>
    </row>
    <row r="63" spans="1:7" x14ac:dyDescent="0.2">
      <c r="A63" s="79"/>
      <c r="B63" s="77" t="str">
        <f>IF(ISNUMBER('2014-basis (ex pendler)'!B52),'2014-basis (ex pendler)'!B52*$B$10,IF(ISTEXT('2014-basis (ex pendler)'!B52),'2014-basis (ex pendler)'!B52,""))</f>
        <v/>
      </c>
      <c r="C63" s="77" t="str">
        <f>IF(ISNUMBER('2014-basis (ex pendler)'!C52),'2014-basis (ex pendler)'!C52*C$10,IF(ISTEXT('2014-basis (ex pendler)'!C52),'2014-basis (ex pendler)'!C52,""))</f>
        <v/>
      </c>
      <c r="D63" s="78" t="str">
        <f>IF(ISNUMBER('2014-basis (ex pendler)'!D52),'2014-basis (ex pendler)'!D52*D$10-G63,IF(ISTEXT('2014-basis (ex pendler)'!D52),'2014-basis (ex pendler)'!D52,""))</f>
        <v/>
      </c>
      <c r="F63" s="61">
        <v>0</v>
      </c>
      <c r="G63" s="60">
        <f t="shared" si="3"/>
        <v>0</v>
      </c>
    </row>
    <row r="64" spans="1:7" x14ac:dyDescent="0.2">
      <c r="A64" s="80" t="s">
        <v>58</v>
      </c>
      <c r="B64" s="77" t="str">
        <f>IF(ISNUMBER('2014-basis (ex pendler)'!B53),'2014-basis (ex pendler)'!B53*$B$10,IF(ISTEXT('2014-basis (ex pendler)'!B53),'2014-basis (ex pendler)'!B53,""))</f>
        <v/>
      </c>
      <c r="C64" s="77" t="str">
        <f>IF(ISNUMBER('2014-basis (ex pendler)'!C53),'2014-basis (ex pendler)'!C53*C$10,IF(ISTEXT('2014-basis (ex pendler)'!C53),'2014-basis (ex pendler)'!C53,""))</f>
        <v/>
      </c>
      <c r="D64" s="78" t="str">
        <f>IF(ISNUMBER('2014-basis (ex pendler)'!D53),'2014-basis (ex pendler)'!D53*D$10-G64,IF(ISTEXT('2014-basis (ex pendler)'!D53),'2014-basis (ex pendler)'!D53,""))</f>
        <v/>
      </c>
      <c r="F64" s="61">
        <v>0</v>
      </c>
      <c r="G64" s="60">
        <f t="shared" si="3"/>
        <v>0</v>
      </c>
    </row>
    <row r="65" spans="1:14" x14ac:dyDescent="0.2">
      <c r="A65" s="81" t="s">
        <v>59</v>
      </c>
      <c r="B65" s="77">
        <f>IF(ISNUMBER('2014-basis (ex pendler)'!B54),'2014-basis (ex pendler)'!B54*$B$10,IF(ISTEXT('2014-basis (ex pendler)'!B54),'2014-basis (ex pendler)'!B54,""))</f>
        <v>131.09427139226196</v>
      </c>
      <c r="C65" s="77" t="str">
        <f>IF(ISNUMBER('2014-basis (ex pendler)'!C54),'2014-basis (ex pendler)'!C54*C$10,IF(ISTEXT('2014-basis (ex pendler)'!C54),'2014-basis (ex pendler)'!C54,""))</f>
        <v/>
      </c>
      <c r="D65" s="78" t="str">
        <f>IF(ISNUMBER('2014-basis (ex pendler)'!D54),'2014-basis (ex pendler)'!D54*D$10-G65,IF(ISTEXT('2014-basis (ex pendler)'!D54),'2014-basis (ex pendler)'!D54,""))</f>
        <v/>
      </c>
      <c r="F65" s="61">
        <v>0</v>
      </c>
      <c r="G65" s="60">
        <f t="shared" si="3"/>
        <v>0</v>
      </c>
    </row>
    <row r="66" spans="1:14" x14ac:dyDescent="0.2">
      <c r="A66" s="81" t="s">
        <v>60</v>
      </c>
      <c r="B66" s="77">
        <f>IF(ISNUMBER('2014-basis (ex pendler)'!B55),'2014-basis (ex pendler)'!B55*$B$10,IF(ISTEXT('2014-basis (ex pendler)'!B55),'2014-basis (ex pendler)'!B55,""))</f>
        <v>170.89049265249292</v>
      </c>
      <c r="C66" s="77" t="str">
        <f>IF(ISNUMBER('2014-basis (ex pendler)'!C55),'2014-basis (ex pendler)'!C55*C$10,IF(ISTEXT('2014-basis (ex pendler)'!C55),'2014-basis (ex pendler)'!C55,""))</f>
        <v/>
      </c>
      <c r="D66" s="78" t="str">
        <f>IF(ISNUMBER('2014-basis (ex pendler)'!D55),'2014-basis (ex pendler)'!D55*D$10-G66,IF(ISTEXT('2014-basis (ex pendler)'!D55),'2014-basis (ex pendler)'!D55,""))</f>
        <v/>
      </c>
      <c r="F66" s="61">
        <v>0</v>
      </c>
      <c r="G66" s="60">
        <f t="shared" si="3"/>
        <v>0</v>
      </c>
    </row>
    <row r="67" spans="1:14" x14ac:dyDescent="0.2">
      <c r="A67" s="81" t="s">
        <v>61</v>
      </c>
      <c r="B67" s="77">
        <f>IF(ISNUMBER('2014-basis (ex pendler)'!B56),'2014-basis (ex pendler)'!B56*$B$10,IF(ISTEXT('2014-basis (ex pendler)'!B56),'2014-basis (ex pendler)'!B56,""))</f>
        <v>252.41727616344502</v>
      </c>
      <c r="C67" s="77" t="str">
        <f>IF(ISNUMBER('2014-basis (ex pendler)'!C56),'2014-basis (ex pendler)'!C56*C$10,IF(ISTEXT('2014-basis (ex pendler)'!C56),'2014-basis (ex pendler)'!C56,""))</f>
        <v/>
      </c>
      <c r="D67" s="78" t="str">
        <f>IF(ISNUMBER('2014-basis (ex pendler)'!D56),'2014-basis (ex pendler)'!D56*D$10-G67,IF(ISTEXT('2014-basis (ex pendler)'!D56),'2014-basis (ex pendler)'!D56,""))</f>
        <v/>
      </c>
      <c r="F67" s="61">
        <v>0</v>
      </c>
      <c r="G67" s="60">
        <f t="shared" si="3"/>
        <v>0</v>
      </c>
    </row>
    <row r="68" spans="1:14" x14ac:dyDescent="0.2">
      <c r="A68" s="81" t="s">
        <v>62</v>
      </c>
      <c r="B68" s="77">
        <f>IF(ISNUMBER('2014-basis (ex pendler)'!B57),'2014-basis (ex pendler)'!B57*$B$10,IF(ISTEXT('2014-basis (ex pendler)'!B57),'2014-basis (ex pendler)'!B57,""))</f>
        <v>273.93681968264781</v>
      </c>
      <c r="C68" s="77" t="str">
        <f>IF(ISNUMBER('2014-basis (ex pendler)'!C57),'2014-basis (ex pendler)'!C57*C$10,IF(ISTEXT('2014-basis (ex pendler)'!C57),'2014-basis (ex pendler)'!C57,""))</f>
        <v/>
      </c>
      <c r="D68" s="78" t="str">
        <f>IF(ISNUMBER('2014-basis (ex pendler)'!D57),'2014-basis (ex pendler)'!D57*D$10-G68,IF(ISTEXT('2014-basis (ex pendler)'!D57),'2014-basis (ex pendler)'!D57,""))</f>
        <v/>
      </c>
      <c r="F68" s="61">
        <v>0</v>
      </c>
      <c r="G68" s="60">
        <f t="shared" si="3"/>
        <v>0</v>
      </c>
    </row>
    <row r="69" spans="1:14" x14ac:dyDescent="0.2">
      <c r="A69" s="81" t="s">
        <v>63</v>
      </c>
      <c r="B69" s="77">
        <f>IF(ISNUMBER('2014-basis (ex pendler)'!B58),'2014-basis (ex pendler)'!B58*$B$10,IF(ISTEXT('2014-basis (ex pendler)'!B58),'2014-basis (ex pendler)'!B58,""))</f>
        <v>159.14221575436898</v>
      </c>
      <c r="C69" s="77" t="str">
        <f>IF(ISNUMBER('2014-basis (ex pendler)'!C58),'2014-basis (ex pendler)'!C58*C$10,IF(ISTEXT('2014-basis (ex pendler)'!C58),'2014-basis (ex pendler)'!C58,""))</f>
        <v/>
      </c>
      <c r="D69" s="78" t="str">
        <f>IF(ISNUMBER('2014-basis (ex pendler)'!D58),'2014-basis (ex pendler)'!D58*D$10-G69,IF(ISTEXT('2014-basis (ex pendler)'!D58),'2014-basis (ex pendler)'!D58,""))</f>
        <v/>
      </c>
      <c r="F69" s="61">
        <v>0</v>
      </c>
      <c r="G69" s="60">
        <f t="shared" si="3"/>
        <v>0</v>
      </c>
    </row>
    <row r="70" spans="1:14" x14ac:dyDescent="0.2">
      <c r="A70" s="81" t="s">
        <v>64</v>
      </c>
      <c r="B70" s="77">
        <f>IF(ISNUMBER('2014-basis (ex pendler)'!B59),'2014-basis (ex pendler)'!B59*$B$10,IF(ISTEXT('2014-basis (ex pendler)'!B59),'2014-basis (ex pendler)'!B59,""))</f>
        <v>15.915643884988729</v>
      </c>
      <c r="C70" s="77" t="str">
        <f>IF(ISNUMBER('2014-basis (ex pendler)'!C59),'2014-basis (ex pendler)'!C59*C$10,IF(ISTEXT('2014-basis (ex pendler)'!C59),'2014-basis (ex pendler)'!C59,""))</f>
        <v/>
      </c>
      <c r="D70" s="78" t="str">
        <f>IF(ISNUMBER('2014-basis (ex pendler)'!D59),'2014-basis (ex pendler)'!D59*D$10-G70,IF(ISTEXT('2014-basis (ex pendler)'!D59),'2014-basis (ex pendler)'!D59,""))</f>
        <v/>
      </c>
      <c r="F70" s="61">
        <v>0</v>
      </c>
      <c r="G70" s="60">
        <f t="shared" si="3"/>
        <v>0</v>
      </c>
    </row>
    <row r="71" spans="1:14" x14ac:dyDescent="0.2">
      <c r="A71" s="81" t="s">
        <v>65</v>
      </c>
      <c r="B71" s="77">
        <f>IF(ISNUMBER('2014-basis (ex pendler)'!B60),'2014-basis (ex pendler)'!B60*$B$10,IF(ISTEXT('2014-basis (ex pendler)'!B60),'2014-basis (ex pendler)'!B60,""))</f>
        <v>147.73529314868449</v>
      </c>
      <c r="C71" s="77" t="str">
        <f>IF(ISNUMBER('2014-basis (ex pendler)'!C60),'2014-basis (ex pendler)'!C60*C$10,IF(ISTEXT('2014-basis (ex pendler)'!C60),'2014-basis (ex pendler)'!C60,""))</f>
        <v/>
      </c>
      <c r="D71" s="78" t="str">
        <f>IF(ISNUMBER('2014-basis (ex pendler)'!D60),'2014-basis (ex pendler)'!D60*D$10-G71,IF(ISTEXT('2014-basis (ex pendler)'!D60),'2014-basis (ex pendler)'!D60,""))</f>
        <v/>
      </c>
      <c r="F71" s="62">
        <v>0</v>
      </c>
      <c r="G71" s="63">
        <f t="shared" si="3"/>
        <v>0</v>
      </c>
    </row>
    <row r="72" spans="1:14" x14ac:dyDescent="0.2">
      <c r="A72" s="79"/>
      <c r="B72" s="77" t="str">
        <f>IF(ISNUMBER('2014-basis (ex pendler)'!B61),'2014-basis (ex pendler)'!B61*$B$10,IF(ISTEXT('2014-basis (ex pendler)'!B61),'2014-basis (ex pendler)'!B61,""))</f>
        <v/>
      </c>
      <c r="C72" s="77" t="str">
        <f>IF(ISNUMBER('2014-basis (ex pendler)'!C61),'2014-basis (ex pendler)'!C61*C$10,IF(ISTEXT('2014-basis (ex pendler)'!C61),'2014-basis (ex pendler)'!C61,""))</f>
        <v/>
      </c>
      <c r="D72" s="78" t="str">
        <f>IF(ISNUMBER('2014-basis (ex pendler)'!D61),'2014-basis (ex pendler)'!D61*D$10-G72,IF(ISTEXT('2014-basis (ex pendler)'!D61),'2014-basis (ex pendler)'!D61,""))</f>
        <v/>
      </c>
    </row>
    <row r="73" spans="1:14" x14ac:dyDescent="0.2">
      <c r="A73" s="80" t="s">
        <v>66</v>
      </c>
      <c r="B73" s="77" t="str">
        <f>IF(ISNUMBER('2014-basis (ex pendler)'!B62),'2014-basis (ex pendler)'!B62*$B$10,IF(ISTEXT('2014-basis (ex pendler)'!B62),'2014-basis (ex pendler)'!B62,""))</f>
        <v/>
      </c>
      <c r="C73" s="77" t="str">
        <f>IF(ISNUMBER('2014-basis (ex pendler)'!C62),'2014-basis (ex pendler)'!C62*C$10,IF(ISTEXT('2014-basis (ex pendler)'!C62),'2014-basis (ex pendler)'!C62,""))</f>
        <v/>
      </c>
      <c r="D73" s="78" t="str">
        <f>IF(ISNUMBER('2014-basis (ex pendler)'!D62),'2014-basis (ex pendler)'!D62*D$10-G73,IF(ISTEXT('2014-basis (ex pendler)'!D62),'2014-basis (ex pendler)'!D62,""))</f>
        <v/>
      </c>
    </row>
    <row r="74" spans="1:14" x14ac:dyDescent="0.2">
      <c r="A74" s="83" t="s">
        <v>67</v>
      </c>
      <c r="B74" s="84" t="str">
        <f>IF(ISNUMBER('2014-basis (ex pendler)'!B63),'2014-basis (ex pendler)'!B63*$B$10,IF(ISTEXT('2014-basis (ex pendler)'!B63),'2014-basis (ex pendler)'!B63,""))</f>
        <v>Gratis</v>
      </c>
      <c r="C74" s="84" t="str">
        <f>IF(ISNUMBER('2014-basis (ex pendler)'!C63),'2014-basis (ex pendler)'!C63*C$10,IF(ISTEXT('2014-basis (ex pendler)'!C63),'2014-basis (ex pendler)'!C63,""))</f>
        <v/>
      </c>
      <c r="D74" s="85" t="str">
        <f>IF(ISNUMBER('2014-basis (ex pendler)'!D63),'2014-basis (ex pendler)'!D63*D$10-G74,IF(ISTEXT('2014-basis (ex pendler)'!D63),'2014-basis (ex pendler)'!D63,""))</f>
        <v/>
      </c>
    </row>
    <row r="75" spans="1:14" x14ac:dyDescent="0.2">
      <c r="A75" s="51"/>
      <c r="B75" s="53"/>
      <c r="C75" s="53"/>
      <c r="D75" s="53" t="str">
        <f>IF(ISNUMBER('Prisopregnede 2018-priser'!D66),'Prisopregnede 2018-priser'!D66*$B$10,IF(ISTEXT('Prisopregnede 2018-priser'!D66),'Prisopregnede 2018-priser'!D66,""))</f>
        <v/>
      </c>
    </row>
    <row r="76" spans="1:14" ht="15" x14ac:dyDescent="0.25">
      <c r="A76" s="97"/>
      <c r="B76" s="98" t="str">
        <f>A1</f>
        <v>2024-priser</v>
      </c>
      <c r="C76" s="196"/>
      <c r="D76" s="196"/>
      <c r="E76" s="98"/>
      <c r="F76" s="99"/>
      <c r="I76" s="121"/>
      <c r="J76" s="122" t="s">
        <v>86</v>
      </c>
      <c r="K76" s="197" t="s">
        <v>117</v>
      </c>
      <c r="L76" s="197"/>
      <c r="M76" s="122"/>
      <c r="N76" s="123"/>
    </row>
    <row r="77" spans="1:14" ht="15" x14ac:dyDescent="0.2">
      <c r="A77" s="101" t="s">
        <v>107</v>
      </c>
      <c r="B77" s="96" t="s">
        <v>108</v>
      </c>
      <c r="C77" s="96" t="s">
        <v>109</v>
      </c>
      <c r="D77" s="96" t="s">
        <v>110</v>
      </c>
      <c r="E77" s="96" t="s">
        <v>111</v>
      </c>
      <c r="F77" s="100" t="s">
        <v>112</v>
      </c>
      <c r="I77" s="125" t="s">
        <v>107</v>
      </c>
      <c r="J77" s="120" t="s">
        <v>108</v>
      </c>
      <c r="K77" s="120" t="s">
        <v>109</v>
      </c>
      <c r="L77" s="120" t="s">
        <v>110</v>
      </c>
      <c r="M77" s="120" t="s">
        <v>111</v>
      </c>
      <c r="N77" s="124" t="s">
        <v>112</v>
      </c>
    </row>
    <row r="78" spans="1:14" x14ac:dyDescent="0.2">
      <c r="A78" s="81" t="s">
        <v>15</v>
      </c>
      <c r="B78" s="77">
        <f>J78*$E$10</f>
        <v>101.96822748000001</v>
      </c>
      <c r="C78" s="77">
        <f t="shared" ref="C78:F86" si="4">K78*$E$10</f>
        <v>101.96822748000001</v>
      </c>
      <c r="D78" s="77">
        <f t="shared" si="4"/>
        <v>60.629756880000009</v>
      </c>
      <c r="E78" s="77">
        <f t="shared" si="4"/>
        <v>60.629756880000009</v>
      </c>
      <c r="F78" s="78">
        <f t="shared" si="4"/>
        <v>60.629756880000009</v>
      </c>
      <c r="I78" s="88" t="s">
        <v>15</v>
      </c>
      <c r="J78" s="87">
        <v>74</v>
      </c>
      <c r="K78" s="87">
        <v>74</v>
      </c>
      <c r="L78" s="87">
        <v>44</v>
      </c>
      <c r="M78" s="87">
        <v>44</v>
      </c>
      <c r="N78" s="60">
        <v>44</v>
      </c>
    </row>
    <row r="79" spans="1:14" x14ac:dyDescent="0.2">
      <c r="A79" s="81" t="s">
        <v>16</v>
      </c>
      <c r="B79" s="77">
        <f t="shared" ref="B79:B86" si="5">J79*$E$10</f>
        <v>50.984113740000005</v>
      </c>
      <c r="C79" s="77">
        <f t="shared" si="4"/>
        <v>50.984113740000005</v>
      </c>
      <c r="D79" s="77">
        <f t="shared" si="4"/>
        <v>30.314878440000005</v>
      </c>
      <c r="E79" s="77">
        <f t="shared" si="4"/>
        <v>30.314878440000005</v>
      </c>
      <c r="F79" s="78">
        <f t="shared" si="4"/>
        <v>30.314878440000005</v>
      </c>
      <c r="I79" s="88" t="s">
        <v>16</v>
      </c>
      <c r="J79" s="87">
        <v>37</v>
      </c>
      <c r="K79" s="87">
        <v>37</v>
      </c>
      <c r="L79" s="87">
        <v>22</v>
      </c>
      <c r="M79" s="87">
        <v>22</v>
      </c>
      <c r="N79" s="60">
        <v>22</v>
      </c>
    </row>
    <row r="80" spans="1:14" x14ac:dyDescent="0.2">
      <c r="A80" s="81" t="s">
        <v>24</v>
      </c>
      <c r="B80" s="77">
        <f t="shared" si="5"/>
        <v>1084.4458787400001</v>
      </c>
      <c r="C80" s="77">
        <f t="shared" si="4"/>
        <v>474.01446288000005</v>
      </c>
      <c r="D80" s="77">
        <f t="shared" si="4"/>
        <v>337.59750990000003</v>
      </c>
      <c r="E80" s="77">
        <f t="shared" si="4"/>
        <v>270.07800792000006</v>
      </c>
      <c r="F80" s="78">
        <f t="shared" si="4"/>
        <v>135.03900396000003</v>
      </c>
      <c r="I80" s="88" t="s">
        <v>24</v>
      </c>
      <c r="J80" s="87">
        <v>787</v>
      </c>
      <c r="K80" s="87">
        <v>344</v>
      </c>
      <c r="L80" s="87">
        <v>245</v>
      </c>
      <c r="M80" s="87">
        <v>196</v>
      </c>
      <c r="N80" s="60">
        <v>98</v>
      </c>
    </row>
    <row r="81" spans="1:14" x14ac:dyDescent="0.2">
      <c r="A81" s="81" t="s">
        <v>25</v>
      </c>
      <c r="B81" s="77">
        <f t="shared" si="5"/>
        <v>1220.8628317200003</v>
      </c>
      <c r="C81" s="77">
        <f t="shared" si="4"/>
        <v>609.05346684000006</v>
      </c>
      <c r="D81" s="77">
        <f t="shared" si="4"/>
        <v>337.59750990000003</v>
      </c>
      <c r="E81" s="77">
        <f t="shared" si="4"/>
        <v>337.59750990000003</v>
      </c>
      <c r="F81" s="78">
        <f t="shared" si="4"/>
        <v>337.59750990000003</v>
      </c>
      <c r="I81" s="88" t="s">
        <v>25</v>
      </c>
      <c r="J81" s="87">
        <v>886</v>
      </c>
      <c r="K81" s="87">
        <v>442</v>
      </c>
      <c r="L81" s="87">
        <v>245</v>
      </c>
      <c r="M81" s="87">
        <v>245</v>
      </c>
      <c r="N81" s="60">
        <v>245</v>
      </c>
    </row>
    <row r="82" spans="1:14" x14ac:dyDescent="0.2">
      <c r="A82" s="81" t="s">
        <v>113</v>
      </c>
      <c r="B82" s="77">
        <f t="shared" si="5"/>
        <v>1492.3187886600001</v>
      </c>
      <c r="C82" s="77">
        <f t="shared" si="4"/>
        <v>1084.4458787400001</v>
      </c>
      <c r="D82" s="77">
        <f t="shared" si="4"/>
        <v>582.87243546000013</v>
      </c>
      <c r="E82" s="77">
        <f t="shared" si="4"/>
        <v>582.87243546000013</v>
      </c>
      <c r="F82" s="78">
        <f t="shared" si="4"/>
        <v>582.87243546000013</v>
      </c>
      <c r="I82" s="88" t="s">
        <v>113</v>
      </c>
      <c r="J82" s="87">
        <v>1083</v>
      </c>
      <c r="K82" s="87">
        <v>787</v>
      </c>
      <c r="L82" s="87">
        <v>423</v>
      </c>
      <c r="M82" s="87">
        <v>423</v>
      </c>
      <c r="N82" s="60">
        <v>423</v>
      </c>
    </row>
    <row r="83" spans="1:14" x14ac:dyDescent="0.2">
      <c r="A83" s="81" t="s">
        <v>114</v>
      </c>
      <c r="B83" s="77">
        <f t="shared" si="5"/>
        <v>1831.2942475800003</v>
      </c>
      <c r="C83" s="77">
        <f t="shared" si="4"/>
        <v>1369.6813258800003</v>
      </c>
      <c r="D83" s="77">
        <f t="shared" si="4"/>
        <v>745.47041982000007</v>
      </c>
      <c r="E83" s="77">
        <f t="shared" si="4"/>
        <v>745.47041982000007</v>
      </c>
      <c r="F83" s="78">
        <f t="shared" si="4"/>
        <v>745.47041982000007</v>
      </c>
      <c r="I83" s="88" t="s">
        <v>114</v>
      </c>
      <c r="J83" s="87">
        <v>1329</v>
      </c>
      <c r="K83" s="87">
        <v>994</v>
      </c>
      <c r="L83" s="87">
        <v>541</v>
      </c>
      <c r="M83" s="87">
        <v>541</v>
      </c>
      <c r="N83" s="60">
        <v>541</v>
      </c>
    </row>
    <row r="84" spans="1:14" x14ac:dyDescent="0.2">
      <c r="A84" s="81" t="s">
        <v>41</v>
      </c>
      <c r="B84" s="77">
        <f t="shared" si="5"/>
        <v>1424.7992866800003</v>
      </c>
      <c r="C84" s="77">
        <f t="shared" si="4"/>
        <v>881.88737280000009</v>
      </c>
      <c r="D84" s="77">
        <f t="shared" si="4"/>
        <v>487.79395308000005</v>
      </c>
      <c r="E84" s="77">
        <f t="shared" si="4"/>
        <v>487.79395308000005</v>
      </c>
      <c r="F84" s="78">
        <f t="shared" si="4"/>
        <v>487.79395308000005</v>
      </c>
      <c r="I84" s="88" t="s">
        <v>41</v>
      </c>
      <c r="J84" s="87">
        <v>1034</v>
      </c>
      <c r="K84" s="87">
        <v>640</v>
      </c>
      <c r="L84" s="87">
        <v>354</v>
      </c>
      <c r="M84" s="87">
        <v>354</v>
      </c>
      <c r="N84" s="60">
        <v>354</v>
      </c>
    </row>
    <row r="85" spans="1:14" x14ac:dyDescent="0.2">
      <c r="A85" s="81" t="s">
        <v>42</v>
      </c>
      <c r="B85" s="77">
        <f t="shared" si="5"/>
        <v>1424.7992866800003</v>
      </c>
      <c r="C85" s="77">
        <f t="shared" si="4"/>
        <v>881.88737280000009</v>
      </c>
      <c r="D85" s="77">
        <f t="shared" si="4"/>
        <v>487.79395308000005</v>
      </c>
      <c r="E85" s="77">
        <f t="shared" si="4"/>
        <v>487.79395308000005</v>
      </c>
      <c r="F85" s="78">
        <f t="shared" si="4"/>
        <v>487.79395308000005</v>
      </c>
      <c r="I85" s="88" t="s">
        <v>42</v>
      </c>
      <c r="J85" s="87">
        <v>1034</v>
      </c>
      <c r="K85" s="87">
        <v>640</v>
      </c>
      <c r="L85" s="87">
        <v>354</v>
      </c>
      <c r="M85" s="87">
        <v>354</v>
      </c>
      <c r="N85" s="60">
        <v>354</v>
      </c>
    </row>
    <row r="86" spans="1:14" x14ac:dyDescent="0.2">
      <c r="A86" s="81" t="s">
        <v>48</v>
      </c>
      <c r="B86" s="77">
        <f t="shared" si="5"/>
        <v>216.33799614000003</v>
      </c>
      <c r="C86" s="77">
        <f t="shared" si="4"/>
        <v>216.33799614000003</v>
      </c>
      <c r="D86" s="77">
        <f t="shared" si="4"/>
        <v>135.03900396000003</v>
      </c>
      <c r="E86" s="77">
        <f t="shared" si="4"/>
        <v>135.03900396000003</v>
      </c>
      <c r="F86" s="78">
        <f>N86*$E$10</f>
        <v>135.03900396000003</v>
      </c>
      <c r="I86" s="89" t="s">
        <v>48</v>
      </c>
      <c r="J86" s="90">
        <v>157</v>
      </c>
      <c r="K86" s="90">
        <v>157</v>
      </c>
      <c r="L86" s="90">
        <v>98</v>
      </c>
      <c r="M86" s="90">
        <v>98</v>
      </c>
      <c r="N86" s="63">
        <v>98</v>
      </c>
    </row>
    <row r="87" spans="1:14" x14ac:dyDescent="0.2">
      <c r="A87" s="83" t="s">
        <v>115</v>
      </c>
      <c r="B87" s="84">
        <v>0.1</v>
      </c>
      <c r="C87" s="84" t="str">
        <f>IF(ISNUMBER('2014-basis'!C63),'2014-basis'!C63*'Forudsætninger 2018 opregning'!$B$10,IF(ISTEXT('2014-basis'!C63),'2014-basis'!C63,""))</f>
        <v/>
      </c>
      <c r="D87" s="84" t="str">
        <f>IF(ISNUMBER('2014-basis'!D63),'2014-basis'!D63*'Forudsætninger 2018 opregning'!$B$12,IF(ISTEXT('2014-basis'!D63),'2014-basis'!D63,""))</f>
        <v/>
      </c>
      <c r="E87" s="84" t="str">
        <f>IF(ISNUMBER('2014-basis'!E63),'2014-basis'!E63*'Forudsætninger 2018 opregning'!$B$12,IF(ISTEXT('2014-basis'!E63),'2014-basis'!E63,""))</f>
        <v/>
      </c>
      <c r="F87" s="85" t="str">
        <f>IF(ISNUMBER('2014-basis'!F63),'2014-basis'!F63*'Forudsætninger 2018 opregning'!$B$12,IF(ISTEXT('2014-basis'!F63),'2014-basis'!F63,""))</f>
        <v/>
      </c>
      <c r="I87" s="52"/>
      <c r="J87" s="53"/>
      <c r="K87" s="53"/>
      <c r="L87" s="53"/>
      <c r="M87" s="53"/>
      <c r="N87" s="53"/>
    </row>
    <row r="88" spans="1:14" x14ac:dyDescent="0.2">
      <c r="A88" s="51"/>
      <c r="B88" s="53"/>
      <c r="C88" s="53"/>
      <c r="D88" s="53"/>
    </row>
    <row r="89" spans="1:14" x14ac:dyDescent="0.2">
      <c r="A89" s="51"/>
      <c r="B89" s="53"/>
      <c r="C89" s="53"/>
      <c r="D89" s="53"/>
    </row>
    <row r="90" spans="1:14" x14ac:dyDescent="0.2">
      <c r="A90" s="51"/>
      <c r="B90" s="53" t="str">
        <f>IF(ISNUMBER('Prisopregnede 2018-priser'!B79),'Prisopregnede 2018-priser'!B79*$B$10,IF(ISTEXT('Prisopregnede 2018-priser'!B79),'Prisopregnede 2018-priser'!B79,""))</f>
        <v/>
      </c>
      <c r="C90" s="53" t="str">
        <f>IF(ISNUMBER('Prisopregnede 2018-priser'!C79),'Prisopregnede 2018-priser'!C79*$B$10,IF(ISTEXT('Prisopregnede 2018-priser'!C79),'Prisopregnede 2018-priser'!C79,""))</f>
        <v/>
      </c>
      <c r="D90" s="53" t="str">
        <f>IF(ISNUMBER('Prisopregnede 2018-priser'!D79),'Prisopregnede 2018-priser'!D79*$B$10,IF(ISTEXT('Prisopregnede 2018-priser'!D79),'Prisopregnede 2018-priser'!D79,""))</f>
        <v/>
      </c>
    </row>
    <row r="91" spans="1:14" x14ac:dyDescent="0.2">
      <c r="A91" s="51"/>
      <c r="B91" s="53"/>
      <c r="C91" s="53"/>
      <c r="D91" s="53"/>
    </row>
    <row r="92" spans="1:14" ht="15.75" x14ac:dyDescent="0.25">
      <c r="A92" s="67" t="s">
        <v>76</v>
      </c>
      <c r="B92" s="159" t="str">
        <f>A1</f>
        <v>2024-priser</v>
      </c>
      <c r="C92" s="159" t="str">
        <f>B92</f>
        <v>2024-priser</v>
      </c>
      <c r="D92" s="69" t="str">
        <f>C92</f>
        <v>2024-priser</v>
      </c>
    </row>
    <row r="93" spans="1:14" ht="15" customHeight="1" x14ac:dyDescent="0.25">
      <c r="A93" s="70"/>
      <c r="B93" s="71"/>
      <c r="C93" s="71"/>
      <c r="D93" s="72"/>
      <c r="F93" s="199" t="s">
        <v>151</v>
      </c>
      <c r="G93" s="146" t="str">
        <f>A1</f>
        <v>2024-priser</v>
      </c>
    </row>
    <row r="94" spans="1:14" ht="60" customHeight="1" x14ac:dyDescent="0.2">
      <c r="A94" s="73" t="s">
        <v>0</v>
      </c>
      <c r="B94" s="74" t="s">
        <v>1</v>
      </c>
      <c r="C94" s="74" t="s">
        <v>2</v>
      </c>
      <c r="D94" s="75" t="s">
        <v>122</v>
      </c>
      <c r="F94" s="200"/>
      <c r="G94" s="147" t="s">
        <v>127</v>
      </c>
    </row>
    <row r="95" spans="1:14" ht="15" x14ac:dyDescent="0.2">
      <c r="A95" s="76" t="s">
        <v>68</v>
      </c>
      <c r="B95" s="77" t="str">
        <f>IF(ISNUMBER('Prisopregnede 2018-priser'!B83),'Prisopregnede 2018-priser'!B83*$B$10,IF(ISTEXT('Prisopregnede 2018-priser'!B83),'Prisopregnede 2018-priser'!B83,""))</f>
        <v/>
      </c>
      <c r="C95" s="77" t="str">
        <f>IF(ISNUMBER('Prisopregnede 2018-priser'!C83),'Prisopregnede 2018-priser'!C83*$B$10,IF(ISTEXT('Prisopregnede 2018-priser'!C83),'Prisopregnede 2018-priser'!C83,""))</f>
        <v/>
      </c>
      <c r="D95" s="78" t="str">
        <f>IF(ISNUMBER('Prisopregnede 2018-priser'!D83),'Prisopregnede 2018-priser'!D83*$B$10,IF(ISTEXT('Prisopregnede 2018-priser'!D83),'Prisopregnede 2018-priser'!D83,""))</f>
        <v/>
      </c>
      <c r="F95" s="64"/>
      <c r="G95" s="65"/>
    </row>
    <row r="96" spans="1:14" x14ac:dyDescent="0.2">
      <c r="A96" s="79"/>
      <c r="B96" s="77" t="str">
        <f>IF(ISNUMBER('Prisopregnede 2018-priser'!B84),'Prisopregnede 2018-priser'!B84*$B$10,IF(ISTEXT('Prisopregnede 2018-priser'!B84),'Prisopregnede 2018-priser'!B84,""))</f>
        <v/>
      </c>
      <c r="C96" s="77" t="str">
        <f>IF(ISNUMBER('Prisopregnede 2018-priser'!C84),'Prisopregnede 2018-priser'!C84*$B$10,IF(ISTEXT('Prisopregnede 2018-priser'!C84),'Prisopregnede 2018-priser'!C84,""))</f>
        <v/>
      </c>
      <c r="D96" s="78" t="str">
        <f>IF(ISNUMBER('Prisopregnede 2018-priser'!D84),'Prisopregnede 2018-priser'!D84*$B$10,IF(ISTEXT('Prisopregnede 2018-priser'!D84),'Prisopregnede 2018-priser'!D84,""))</f>
        <v/>
      </c>
      <c r="F96" s="61"/>
      <c r="G96" s="66"/>
    </row>
    <row r="97" spans="1:7" x14ac:dyDescent="0.2">
      <c r="A97" s="80" t="s">
        <v>5</v>
      </c>
      <c r="B97" s="77" t="str">
        <f>IF(ISNUMBER('Prisopregnede 2018-priser'!B85),'Prisopregnede 2018-priser'!B85*$B$10,IF(ISTEXT('Prisopregnede 2018-priser'!B85),'Prisopregnede 2018-priser'!B85,""))</f>
        <v/>
      </c>
      <c r="C97" s="77" t="str">
        <f>IF(ISNUMBER('Prisopregnede 2018-priser'!C85),'Prisopregnede 2018-priser'!C85*$B$10,IF(ISTEXT('Prisopregnede 2018-priser'!C85),'Prisopregnede 2018-priser'!C85,""))</f>
        <v/>
      </c>
      <c r="D97" s="78"/>
      <c r="F97" s="61"/>
      <c r="G97" s="66"/>
    </row>
    <row r="98" spans="1:7" x14ac:dyDescent="0.2">
      <c r="A98" s="81" t="s">
        <v>6</v>
      </c>
      <c r="B98" s="77">
        <f>IF(ISNUMBER('2014-basis (ex pendler)'!B68),'2014-basis (ex pendler)'!B68*B$10,IF(ISTEXT('2014-basis (ex pendler)'!B68),'2014-basis (ex pendler)'!B68,""))</f>
        <v>403.77945866929849</v>
      </c>
      <c r="C98" s="77" t="str">
        <f>IF(ISNUMBER('2014-basis (ex pendler)'!C68),'2014-basis (ex pendler)'!C68*C$10,IF(ISTEXT('2014-basis (ex pendler)'!C68),'2014-basis (ex pendler)'!C68,""))</f>
        <v/>
      </c>
      <c r="D98" s="78">
        <f>IF(ISNUMBER('2014-basis (ex pendler)'!D68),'2014-basis (ex pendler)'!D68*D$10-G98,IF(ISTEXT('2014-basis (ex pendler)'!D68),'2014-basis (ex pendler)'!D68,""))</f>
        <v>137.78065552701437</v>
      </c>
      <c r="F98" s="61">
        <v>0.42</v>
      </c>
      <c r="G98" s="60">
        <f>IF(F98="","",F98*$G$10)</f>
        <v>0.44944955999999997</v>
      </c>
    </row>
    <row r="99" spans="1:7" x14ac:dyDescent="0.2">
      <c r="A99" s="81" t="s">
        <v>7</v>
      </c>
      <c r="B99" s="77">
        <f>IF(ISNUMBER('2014-basis (ex pendler)'!B69),'2014-basis (ex pendler)'!B69*B$10,IF(ISTEXT('2014-basis (ex pendler)'!B69),'2014-basis (ex pendler)'!B69,""))</f>
        <v>201.89684088240838</v>
      </c>
      <c r="C99" s="77" t="str">
        <f>IF(ISNUMBER('2014-basis (ex pendler)'!C69),'2014-basis (ex pendler)'!C69*C$10,IF(ISTEXT('2014-basis (ex pendler)'!C69),'2014-basis (ex pendler)'!C69,""))</f>
        <v/>
      </c>
      <c r="D99" s="78">
        <f>IF(ISNUMBER('2014-basis (ex pendler)'!D69),'2014-basis (ex pendler)'!D69*D$10-G99,IF(ISTEXT('2014-basis (ex pendler)'!D69),'2014-basis (ex pendler)'!D69,""))</f>
        <v>88.760472102870509</v>
      </c>
      <c r="F99" s="61">
        <v>0</v>
      </c>
      <c r="G99" s="60">
        <f t="shared" ref="G99:G151" si="6">IF(F99="","",F99*$G$10)</f>
        <v>0</v>
      </c>
    </row>
    <row r="100" spans="1:7" x14ac:dyDescent="0.2">
      <c r="A100" s="81" t="s">
        <v>8</v>
      </c>
      <c r="B100" s="77" t="str">
        <f>IF(ISNUMBER('2014-basis (ex pendler)'!B70),'2014-basis (ex pendler)'!B70*B$10,IF(ISTEXT('2014-basis (ex pendler)'!B70),'2014-basis (ex pendler)'!B70,""))</f>
        <v>Gratis</v>
      </c>
      <c r="C100" s="77" t="str">
        <f>IF(ISNUMBER('2014-basis (ex pendler)'!C70),'2014-basis (ex pendler)'!C70*C$10,IF(ISTEXT('2014-basis (ex pendler)'!C70),'2014-basis (ex pendler)'!C70,""))</f>
        <v/>
      </c>
      <c r="D100" s="78" t="str">
        <f>IF(ISNUMBER('2014-basis (ex pendler)'!D70),'2014-basis (ex pendler)'!D70*D$10-G100,IF(ISTEXT('2014-basis (ex pendler)'!D70),'2014-basis (ex pendler)'!D70,""))</f>
        <v/>
      </c>
      <c r="F100" s="61">
        <v>0</v>
      </c>
      <c r="G100" s="60">
        <f t="shared" si="6"/>
        <v>0</v>
      </c>
    </row>
    <row r="101" spans="1:7" x14ac:dyDescent="0.2">
      <c r="A101" s="81" t="s">
        <v>10</v>
      </c>
      <c r="B101" s="77">
        <f>IF(ISNUMBER('2014-basis (ex pendler)'!B71),'2014-basis (ex pendler)'!B71*B$10,IF(ISTEXT('2014-basis (ex pendler)'!B71),'2014-basis (ex pendler)'!B71,""))</f>
        <v>201.89684088240838</v>
      </c>
      <c r="C101" s="77" t="str">
        <f>IF(ISNUMBER('2014-basis (ex pendler)'!C71),'2014-basis (ex pendler)'!C71*C$10,IF(ISTEXT('2014-basis (ex pendler)'!C71),'2014-basis (ex pendler)'!C71,""))</f>
        <v/>
      </c>
      <c r="D101" s="78">
        <f>IF(ISNUMBER('2014-basis (ex pendler)'!D71),'2014-basis (ex pendler)'!D71*D$10-G101,IF(ISTEXT('2014-basis (ex pendler)'!D71),'2014-basis (ex pendler)'!D71,""))</f>
        <v>88.760472102870509</v>
      </c>
      <c r="F101" s="61">
        <v>0</v>
      </c>
      <c r="G101" s="60">
        <f t="shared" si="6"/>
        <v>0</v>
      </c>
    </row>
    <row r="102" spans="1:7" x14ac:dyDescent="0.2">
      <c r="A102" s="81" t="s">
        <v>11</v>
      </c>
      <c r="B102" s="77">
        <f>IF(ISNUMBER('2014-basis (ex pendler)'!B72),'2014-basis (ex pendler)'!B72*B$10,IF(ISTEXT('2014-basis (ex pendler)'!B72),'2014-basis (ex pendler)'!B72,""))</f>
        <v>201.89684088240838</v>
      </c>
      <c r="C102" s="77" t="str">
        <f>IF(ISNUMBER('2014-basis (ex pendler)'!C72),'2014-basis (ex pendler)'!C72*C$10,IF(ISTEXT('2014-basis (ex pendler)'!C72),'2014-basis (ex pendler)'!C72,""))</f>
        <v/>
      </c>
      <c r="D102" s="78">
        <f>IF(ISNUMBER('2014-basis (ex pendler)'!D72),'2014-basis (ex pendler)'!D72*D$10-G102,IF(ISTEXT('2014-basis (ex pendler)'!D72),'2014-basis (ex pendler)'!D72,""))</f>
        <v>88.760472102870509</v>
      </c>
      <c r="F102" s="61">
        <v>0</v>
      </c>
      <c r="G102" s="60">
        <f t="shared" si="6"/>
        <v>0</v>
      </c>
    </row>
    <row r="103" spans="1:7" x14ac:dyDescent="0.2">
      <c r="A103" s="82" t="s">
        <v>12</v>
      </c>
      <c r="B103" s="77">
        <f>IF(ISNUMBER('2014-basis (ex pendler)'!B73),'2014-basis (ex pendler)'!B73*B$10,IF(ISTEXT('2014-basis (ex pendler)'!B73),'2014-basis (ex pendler)'!B73,""))</f>
        <v>301.52962498816896</v>
      </c>
      <c r="C103" s="77" t="str">
        <f>IF(ISNUMBER('2014-basis (ex pendler)'!C73),'2014-basis (ex pendler)'!C73*C$10,IF(ISTEXT('2014-basis (ex pendler)'!C73),'2014-basis (ex pendler)'!C73,""))</f>
        <v/>
      </c>
      <c r="D103" s="78" t="str">
        <f>IF(ISNUMBER('2014-basis (ex pendler)'!D73),'2014-basis (ex pendler)'!D73*D$10-G103,IF(ISTEXT('2014-basis (ex pendler)'!D73),'2014-basis (ex pendler)'!D73,""))</f>
        <v/>
      </c>
      <c r="F103" s="61">
        <v>0</v>
      </c>
      <c r="G103" s="60">
        <f t="shared" si="6"/>
        <v>0</v>
      </c>
    </row>
    <row r="104" spans="1:7" x14ac:dyDescent="0.2">
      <c r="A104" s="81" t="s">
        <v>13</v>
      </c>
      <c r="B104" s="77">
        <f>IF(ISNUMBER('2014-basis (ex pendler)'!B74),'2014-basis (ex pendler)'!B74*B$10,IF(ISTEXT('2014-basis (ex pendler)'!B74),'2014-basis (ex pendler)'!B74,""))</f>
        <v>167.8325271160563</v>
      </c>
      <c r="C104" s="77" t="str">
        <f>IF(ISNUMBER('2014-basis (ex pendler)'!C74),'2014-basis (ex pendler)'!C74*C$10,IF(ISTEXT('2014-basis (ex pendler)'!C74),'2014-basis (ex pendler)'!C74,""))</f>
        <v/>
      </c>
      <c r="D104" s="78" t="str">
        <f>IF(ISNUMBER('2014-basis (ex pendler)'!D74),'2014-basis (ex pendler)'!D74*D$10-G104,IF(ISTEXT('2014-basis (ex pendler)'!D74),'2014-basis (ex pendler)'!D74,""))</f>
        <v/>
      </c>
      <c r="F104" s="61">
        <v>0</v>
      </c>
      <c r="G104" s="60">
        <f t="shared" si="6"/>
        <v>0</v>
      </c>
    </row>
    <row r="105" spans="1:7" x14ac:dyDescent="0.2">
      <c r="A105" s="79"/>
      <c r="B105" s="77" t="str">
        <f>IF(ISNUMBER('2014-basis (ex pendler)'!B75),'2014-basis (ex pendler)'!B75*B$10,IF(ISTEXT('2014-basis (ex pendler)'!B75),'2014-basis (ex pendler)'!B75,""))</f>
        <v/>
      </c>
      <c r="C105" s="77" t="str">
        <f>IF(ISNUMBER('2014-basis (ex pendler)'!C75),'2014-basis (ex pendler)'!C75*C$10,IF(ISTEXT('2014-basis (ex pendler)'!C75),'2014-basis (ex pendler)'!C75,""))</f>
        <v/>
      </c>
      <c r="D105" s="78" t="str">
        <f>IF(ISNUMBER('2014-basis (ex pendler)'!D75),'2014-basis (ex pendler)'!D75*D$10-G105,IF(ISTEXT('2014-basis (ex pendler)'!D75),'2014-basis (ex pendler)'!D75,""))</f>
        <v/>
      </c>
      <c r="F105" s="61">
        <v>0</v>
      </c>
      <c r="G105" s="60">
        <f t="shared" si="6"/>
        <v>0</v>
      </c>
    </row>
    <row r="106" spans="1:7" x14ac:dyDescent="0.2">
      <c r="A106" s="80" t="s">
        <v>69</v>
      </c>
      <c r="B106" s="77" t="str">
        <f>IF(ISNUMBER('2014-basis (ex pendler)'!B76),'2014-basis (ex pendler)'!B76*B$10,IF(ISTEXT('2014-basis (ex pendler)'!B76),'2014-basis (ex pendler)'!B76,""))</f>
        <v/>
      </c>
      <c r="C106" s="77" t="str">
        <f>IF(ISNUMBER('2014-basis (ex pendler)'!C76),'2014-basis (ex pendler)'!C76*C$10,IF(ISTEXT('2014-basis (ex pendler)'!C76),'2014-basis (ex pendler)'!C76,""))</f>
        <v/>
      </c>
      <c r="D106" s="78" t="str">
        <f>IF(ISNUMBER('2014-basis (ex pendler)'!D76),'2014-basis (ex pendler)'!D76*D$10-G106,IF(ISTEXT('2014-basis (ex pendler)'!D76),'2014-basis (ex pendler)'!D76,""))</f>
        <v/>
      </c>
      <c r="F106" s="61">
        <v>0</v>
      </c>
      <c r="G106" s="60">
        <f t="shared" si="6"/>
        <v>0</v>
      </c>
    </row>
    <row r="107" spans="1:7" x14ac:dyDescent="0.2">
      <c r="A107" s="81" t="s">
        <v>69</v>
      </c>
      <c r="B107" s="77">
        <f>IF(ISNUMBER('2014-basis (ex pendler)'!B77),'2014-basis (ex pendler)'!B77*B$10,IF(ISTEXT('2014-basis (ex pendler)'!B77),'2014-basis (ex pendler)'!B77,""))</f>
        <v>393.85173799751828</v>
      </c>
      <c r="C107" s="77" t="str">
        <f>IF(ISNUMBER('2014-basis (ex pendler)'!C77),'2014-basis (ex pendler)'!C77*C$10,IF(ISTEXT('2014-basis (ex pendler)'!C77),'2014-basis (ex pendler)'!C77,""))</f>
        <v/>
      </c>
      <c r="D107" s="78" t="str">
        <f>IF(ISNUMBER('2014-basis (ex pendler)'!D77),'2014-basis (ex pendler)'!D77*D$10-G107,IF(ISTEXT('2014-basis (ex pendler)'!D77),'2014-basis (ex pendler)'!D77,""))</f>
        <v/>
      </c>
      <c r="F107" s="61">
        <v>0</v>
      </c>
      <c r="G107" s="60">
        <f t="shared" si="6"/>
        <v>0</v>
      </c>
    </row>
    <row r="108" spans="1:7" x14ac:dyDescent="0.2">
      <c r="A108" s="81" t="s">
        <v>70</v>
      </c>
      <c r="B108" s="77">
        <f>IF(ISNUMBER('2014-basis (ex pendler)'!B78),'2014-basis (ex pendler)'!B78*B$10,IF(ISTEXT('2014-basis (ex pendler)'!B78),'2014-basis (ex pendler)'!B78,""))</f>
        <v>196.93298054651828</v>
      </c>
      <c r="C108" s="77" t="str">
        <f>IF(ISNUMBER('2014-basis (ex pendler)'!C78),'2014-basis (ex pendler)'!C78*C$10,IF(ISTEXT('2014-basis (ex pendler)'!C78),'2014-basis (ex pendler)'!C78,""))</f>
        <v/>
      </c>
      <c r="D108" s="78" t="str">
        <f>IF(ISNUMBER('2014-basis (ex pendler)'!D78),'2014-basis (ex pendler)'!D78*D$10-G108,IF(ISTEXT('2014-basis (ex pendler)'!D78),'2014-basis (ex pendler)'!D78,""))</f>
        <v/>
      </c>
      <c r="F108" s="61">
        <v>0</v>
      </c>
      <c r="G108" s="60">
        <f t="shared" si="6"/>
        <v>0</v>
      </c>
    </row>
    <row r="109" spans="1:7" x14ac:dyDescent="0.2">
      <c r="A109" s="79"/>
      <c r="B109" s="77" t="str">
        <f>IF(ISNUMBER('2014-basis (ex pendler)'!B79),'2014-basis (ex pendler)'!B79*B$10,IF(ISTEXT('2014-basis (ex pendler)'!B79),'2014-basis (ex pendler)'!B79,""))</f>
        <v/>
      </c>
      <c r="C109" s="77" t="str">
        <f>IF(ISNUMBER('2014-basis (ex pendler)'!C79),'2014-basis (ex pendler)'!C79*C$10,IF(ISTEXT('2014-basis (ex pendler)'!C79),'2014-basis (ex pendler)'!C79,""))</f>
        <v/>
      </c>
      <c r="D109" s="78" t="str">
        <f>IF(ISNUMBER('2014-basis (ex pendler)'!D79),'2014-basis (ex pendler)'!D79*D$10-G109,IF(ISTEXT('2014-basis (ex pendler)'!D79),'2014-basis (ex pendler)'!D79,""))</f>
        <v/>
      </c>
      <c r="F109" s="61">
        <v>0</v>
      </c>
      <c r="G109" s="60">
        <f t="shared" si="6"/>
        <v>0</v>
      </c>
    </row>
    <row r="110" spans="1:7" x14ac:dyDescent="0.2">
      <c r="A110" s="80" t="s">
        <v>17</v>
      </c>
      <c r="B110" s="77" t="str">
        <f>IF(ISNUMBER('2014-basis (ex pendler)'!B80),'2014-basis (ex pendler)'!B80*B$10,IF(ISTEXT('2014-basis (ex pendler)'!B80),'2014-basis (ex pendler)'!B80,""))</f>
        <v/>
      </c>
      <c r="C110" s="77" t="str">
        <f>IF(ISNUMBER('2014-basis (ex pendler)'!C80),'2014-basis (ex pendler)'!C80*C$10,IF(ISTEXT('2014-basis (ex pendler)'!C80),'2014-basis (ex pendler)'!C80,""))</f>
        <v/>
      </c>
      <c r="D110" s="78" t="str">
        <f>IF(ISNUMBER('2014-basis (ex pendler)'!D80),'2014-basis (ex pendler)'!D80*D$10-G110,IF(ISTEXT('2014-basis (ex pendler)'!D80),'2014-basis (ex pendler)'!D80,""))</f>
        <v/>
      </c>
      <c r="F110" s="61">
        <v>0</v>
      </c>
      <c r="G110" s="60">
        <f t="shared" si="6"/>
        <v>0</v>
      </c>
    </row>
    <row r="111" spans="1:7" x14ac:dyDescent="0.2">
      <c r="A111" s="81" t="s">
        <v>18</v>
      </c>
      <c r="B111" s="77">
        <f>IF(ISNUMBER('2014-basis (ex pendler)'!B81),'2014-basis (ex pendler)'!B81*B$10,IF(ISTEXT('2014-basis (ex pendler)'!B81),'2014-basis (ex pendler)'!B81,""))</f>
        <v>2326.7277496492729</v>
      </c>
      <c r="C111" s="77" t="str">
        <f>IF(ISNUMBER('2014-basis (ex pendler)'!C81),'2014-basis (ex pendler)'!C81*C$10,IF(ISTEXT('2014-basis (ex pendler)'!C81),'2014-basis (ex pendler)'!C81,""))</f>
        <v/>
      </c>
      <c r="D111" s="78">
        <f>IF(ISNUMBER('2014-basis (ex pendler)'!D81),'2014-basis (ex pendler)'!D81*D$10-G111,IF(ISTEXT('2014-basis (ex pendler)'!D81),'2014-basis (ex pendler)'!D81,""))</f>
        <v>520.59145935434663</v>
      </c>
      <c r="F111" s="61">
        <v>0</v>
      </c>
      <c r="G111" s="60">
        <f t="shared" si="6"/>
        <v>0</v>
      </c>
    </row>
    <row r="112" spans="1:7" x14ac:dyDescent="0.2">
      <c r="A112" s="81" t="s">
        <v>71</v>
      </c>
      <c r="B112" s="77">
        <f>IF(ISNUMBER('2014-basis (ex pendler)'!B82),'2014-basis (ex pendler)'!B82*B$10,IF(ISTEXT('2014-basis (ex pendler)'!B82),'2014-basis (ex pendler)'!B82,""))</f>
        <v>779.43985749889839</v>
      </c>
      <c r="C112" s="77">
        <f>IF(ISNUMBER('2014-basis (ex pendler)'!C82),'2014-basis (ex pendler)'!C82*C$10,IF(ISTEXT('2014-basis (ex pendler)'!C82),'2014-basis (ex pendler)'!C82,""))</f>
        <v>1163.3638748246365</v>
      </c>
      <c r="D112" s="78">
        <f>IF(ISNUMBER('2014-basis (ex pendler)'!D82),'2014-basis (ex pendler)'!D82*D$10-G112,IF(ISTEXT('2014-basis (ex pendler)'!D82),'2014-basis (ex pendler)'!D82,""))</f>
        <v>366.26287960100342</v>
      </c>
      <c r="F112" s="61">
        <v>0</v>
      </c>
      <c r="G112" s="60">
        <f t="shared" si="6"/>
        <v>0</v>
      </c>
    </row>
    <row r="113" spans="1:8" x14ac:dyDescent="0.2">
      <c r="A113" s="81" t="s">
        <v>22</v>
      </c>
      <c r="B113" s="77">
        <f>IF(ISNUMBER('2014-basis (ex pendler)'!B83),'2014-basis (ex pendler)'!B83*B$10,IF(ISTEXT('2014-basis (ex pendler)'!B83),'2014-basis (ex pendler)'!B83,""))</f>
        <v>822.46472144178574</v>
      </c>
      <c r="C113" s="77">
        <f>IF(ISNUMBER('2014-basis (ex pendler)'!C83),'2014-basis (ex pendler)'!C83*C$10,IF(ISTEXT('2014-basis (ex pendler)'!C83),'2014-basis (ex pendler)'!C83,""))</f>
        <v>1742.5567705212504</v>
      </c>
      <c r="D113" s="78">
        <f>IF(ISNUMBER('2014-basis (ex pendler)'!D83),'2014-basis (ex pendler)'!D83*D$10-G113,IF(ISTEXT('2014-basis (ex pendler)'!D83),'2014-basis (ex pendler)'!D83,""))</f>
        <v>418.11567046626544</v>
      </c>
      <c r="F113" s="61">
        <v>0</v>
      </c>
      <c r="G113" s="60">
        <f t="shared" si="6"/>
        <v>0</v>
      </c>
    </row>
    <row r="114" spans="1:8" x14ac:dyDescent="0.2">
      <c r="A114" s="79"/>
      <c r="B114" s="77" t="str">
        <f>IF(ISNUMBER('2014-basis (ex pendler)'!B84),'2014-basis (ex pendler)'!B84*B$10,IF(ISTEXT('2014-basis (ex pendler)'!B84),'2014-basis (ex pendler)'!B84,""))</f>
        <v/>
      </c>
      <c r="C114" s="77" t="str">
        <f>IF(ISNUMBER('2014-basis (ex pendler)'!C84),'2014-basis (ex pendler)'!C84*C$10,IF(ISTEXT('2014-basis (ex pendler)'!C84),'2014-basis (ex pendler)'!C84,""))</f>
        <v/>
      </c>
      <c r="D114" s="78" t="str">
        <f>IF(ISNUMBER('2014-basis (ex pendler)'!D84),'2014-basis (ex pendler)'!D84*D$10-G114,IF(ISTEXT('2014-basis (ex pendler)'!D84),'2014-basis (ex pendler)'!D84,""))</f>
        <v/>
      </c>
      <c r="F114" s="61">
        <v>0</v>
      </c>
      <c r="G114" s="60">
        <f t="shared" si="6"/>
        <v>0</v>
      </c>
    </row>
    <row r="115" spans="1:8" x14ac:dyDescent="0.2">
      <c r="A115" s="80" t="s">
        <v>26</v>
      </c>
      <c r="B115" s="77" t="str">
        <f>IF(ISNUMBER('2014-basis (ex pendler)'!B85),'2014-basis (ex pendler)'!B85*B$10,IF(ISTEXT('2014-basis (ex pendler)'!B85),'2014-basis (ex pendler)'!B85,""))</f>
        <v/>
      </c>
      <c r="C115" s="77" t="str">
        <f>IF(ISNUMBER('2014-basis (ex pendler)'!C85),'2014-basis (ex pendler)'!C85*C$10,IF(ISTEXT('2014-basis (ex pendler)'!C85),'2014-basis (ex pendler)'!C85,""))</f>
        <v/>
      </c>
      <c r="D115" s="78" t="str">
        <f>IF(ISNUMBER('2014-basis (ex pendler)'!D85),'2014-basis (ex pendler)'!D85*D$10-G115,IF(ISTEXT('2014-basis (ex pendler)'!D85),'2014-basis (ex pendler)'!D85,""))</f>
        <v/>
      </c>
      <c r="F115" s="61">
        <v>0</v>
      </c>
      <c r="G115" s="60">
        <f t="shared" si="6"/>
        <v>0</v>
      </c>
    </row>
    <row r="116" spans="1:8" x14ac:dyDescent="0.2">
      <c r="A116" s="81" t="s">
        <v>27</v>
      </c>
      <c r="B116" s="77">
        <f>IF(ISNUMBER('2014-basis (ex pendler)'!B86),'2014-basis (ex pendler)'!B86*B$10,IF(ISTEXT('2014-basis (ex pendler)'!B86),'2014-basis (ex pendler)'!B86,""))</f>
        <v>2866.2097626587656</v>
      </c>
      <c r="C116" s="77" t="str">
        <f>IF(ISNUMBER('2014-basis (ex pendler)'!C86),'2014-basis (ex pendler)'!C86*C$10,IF(ISTEXT('2014-basis (ex pendler)'!C86),'2014-basis (ex pendler)'!C86,""))</f>
        <v/>
      </c>
      <c r="D116" s="78">
        <f>IF(ISNUMBER('2014-basis (ex pendler)'!D86),'2014-basis (ex pendler)'!D86*D$10-G116,IF(ISTEXT('2014-basis (ex pendler)'!D86),'2014-basis (ex pendler)'!D86,""))</f>
        <v>468.91931602526267</v>
      </c>
      <c r="F116" s="61">
        <v>0</v>
      </c>
      <c r="G116" s="60">
        <f t="shared" si="6"/>
        <v>0</v>
      </c>
      <c r="H116" s="3"/>
    </row>
    <row r="117" spans="1:8" x14ac:dyDescent="0.2">
      <c r="A117" s="81" t="s">
        <v>72</v>
      </c>
      <c r="B117" s="77">
        <f>IF(ISNUMBER('2014-basis (ex pendler)'!B87),'2014-basis (ex pendler)'!B87*B$10,IF(ISTEXT('2014-basis (ex pendler)'!B87),'2014-basis (ex pendler)'!B87,""))</f>
        <v>1318.4809545473236</v>
      </c>
      <c r="C117" s="77">
        <f>IF(ISNUMBER('2014-basis (ex pendler)'!C87),'2014-basis (ex pendler)'!C87*C$10,IF(ISTEXT('2014-basis (ex pendler)'!C87),'2014-basis (ex pendler)'!C87,""))</f>
        <v>1685.436818919718</v>
      </c>
      <c r="D117" s="78">
        <f>IF(ISNUMBER('2014-basis (ex pendler)'!D87),'2014-basis (ex pendler)'!D87*D$10-G117,IF(ISTEXT('2014-basis (ex pendler)'!D87),'2014-basis (ex pendler)'!D87,""))</f>
        <v>602.20940579602336</v>
      </c>
      <c r="F117" s="61">
        <v>0</v>
      </c>
      <c r="G117" s="60">
        <f t="shared" si="6"/>
        <v>0</v>
      </c>
    </row>
    <row r="118" spans="1:8" x14ac:dyDescent="0.2">
      <c r="A118" s="81" t="s">
        <v>31</v>
      </c>
      <c r="B118" s="77">
        <f>IF(ISNUMBER('2014-basis (ex pendler)'!B88),'2014-basis (ex pendler)'!B88*B$10,IF(ISTEXT('2014-basis (ex pendler)'!B88),'2014-basis (ex pendler)'!B88,""))</f>
        <v>0.14223095518309856</v>
      </c>
      <c r="C118" s="77" t="str">
        <f>IF(ISNUMBER('2014-basis (ex pendler)'!C88),'2014-basis (ex pendler)'!C88*C$10,IF(ISTEXT('2014-basis (ex pendler)'!C88),'2014-basis (ex pendler)'!C88,""))</f>
        <v/>
      </c>
      <c r="D118" s="78" t="str">
        <f>IF(ISNUMBER('2014-basis (ex pendler)'!D88),'2014-basis (ex pendler)'!D88*D$10-G118,IF(ISTEXT('2014-basis (ex pendler)'!D88),'2014-basis (ex pendler)'!D88,""))</f>
        <v/>
      </c>
      <c r="F118" s="61">
        <v>0</v>
      </c>
      <c r="G118" s="60">
        <f t="shared" si="6"/>
        <v>0</v>
      </c>
    </row>
    <row r="119" spans="1:8" x14ac:dyDescent="0.2">
      <c r="A119" s="79"/>
      <c r="B119" s="77" t="str">
        <f>IF(ISNUMBER('2014-basis (ex pendler)'!B89),'2014-basis (ex pendler)'!B89*B$10,IF(ISTEXT('2014-basis (ex pendler)'!B89),'2014-basis (ex pendler)'!B89,""))</f>
        <v/>
      </c>
      <c r="C119" s="77" t="str">
        <f>IF(ISNUMBER('2014-basis (ex pendler)'!C89),'2014-basis (ex pendler)'!C89*C$10,IF(ISTEXT('2014-basis (ex pendler)'!C89),'2014-basis (ex pendler)'!C89,""))</f>
        <v/>
      </c>
      <c r="D119" s="78" t="str">
        <f>IF(ISNUMBER('2014-basis (ex pendler)'!D89),'2014-basis (ex pendler)'!D89*D$10-G119,IF(ISTEXT('2014-basis (ex pendler)'!D89),'2014-basis (ex pendler)'!D89,""))</f>
        <v/>
      </c>
      <c r="F119" s="61">
        <v>0</v>
      </c>
      <c r="G119" s="60">
        <f t="shared" si="6"/>
        <v>0</v>
      </c>
    </row>
    <row r="120" spans="1:8" x14ac:dyDescent="0.2">
      <c r="A120" s="80" t="s">
        <v>35</v>
      </c>
      <c r="B120" s="77" t="str">
        <f>IF(ISNUMBER('2014-basis (ex pendler)'!B90),'2014-basis (ex pendler)'!B90*B$10,IF(ISTEXT('2014-basis (ex pendler)'!B90),'2014-basis (ex pendler)'!B90,""))</f>
        <v/>
      </c>
      <c r="C120" s="77" t="str">
        <f>IF(ISNUMBER('2014-basis (ex pendler)'!C90),'2014-basis (ex pendler)'!C90*C$10,IF(ISTEXT('2014-basis (ex pendler)'!C90),'2014-basis (ex pendler)'!C90,""))</f>
        <v/>
      </c>
      <c r="D120" s="78" t="str">
        <f>IF(ISNUMBER('2014-basis (ex pendler)'!D90),'2014-basis (ex pendler)'!D90*D$10-G120,IF(ISTEXT('2014-basis (ex pendler)'!D90),'2014-basis (ex pendler)'!D90,""))</f>
        <v/>
      </c>
      <c r="F120" s="61">
        <v>0</v>
      </c>
      <c r="G120" s="60">
        <f t="shared" si="6"/>
        <v>0</v>
      </c>
    </row>
    <row r="121" spans="1:8" x14ac:dyDescent="0.2">
      <c r="A121" s="81" t="s">
        <v>36</v>
      </c>
      <c r="B121" s="77">
        <f>IF(ISNUMBER('2014-basis (ex pendler)'!B91),'2014-basis (ex pendler)'!B91*B$10,IF(ISTEXT('2014-basis (ex pendler)'!B91),'2014-basis (ex pendler)'!B91,""))</f>
        <v>2829.7986381318924</v>
      </c>
      <c r="C121" s="77" t="str">
        <f>IF(ISNUMBER('2014-basis (ex pendler)'!C91),'2014-basis (ex pendler)'!C91*C$10,IF(ISTEXT('2014-basis (ex pendler)'!C91),'2014-basis (ex pendler)'!C91,""))</f>
        <v/>
      </c>
      <c r="D121" s="78" t="str">
        <f>IF(ISNUMBER('2014-basis (ex pendler)'!D91),'2014-basis (ex pendler)'!D91*D$10-G121,IF(ISTEXT('2014-basis (ex pendler)'!D91),'2014-basis (ex pendler)'!D91,""))</f>
        <v/>
      </c>
      <c r="F121" s="61">
        <v>0</v>
      </c>
      <c r="G121" s="60">
        <f t="shared" si="6"/>
        <v>0</v>
      </c>
    </row>
    <row r="122" spans="1:8" x14ac:dyDescent="0.2">
      <c r="A122" s="81" t="s">
        <v>37</v>
      </c>
      <c r="B122" s="77">
        <f>IF(ISNUMBER('2014-basis (ex pendler)'!B92),'2014-basis (ex pendler)'!B92*B$10,IF(ISTEXT('2014-basis (ex pendler)'!B92),'2014-basis (ex pendler)'!B92,""))</f>
        <v>2963.8370902964448</v>
      </c>
      <c r="C122" s="77" t="str">
        <f>IF(ISNUMBER('2014-basis (ex pendler)'!C92),'2014-basis (ex pendler)'!C92*C$10,IF(ISTEXT('2014-basis (ex pendler)'!C92),'2014-basis (ex pendler)'!C92,""))</f>
        <v/>
      </c>
      <c r="D122" s="78" t="str">
        <f>IF(ISNUMBER('2014-basis (ex pendler)'!D92),'2014-basis (ex pendler)'!D92*D$10-G122,IF(ISTEXT('2014-basis (ex pendler)'!D92),'2014-basis (ex pendler)'!D92,""))</f>
        <v/>
      </c>
      <c r="F122" s="61">
        <v>0</v>
      </c>
      <c r="G122" s="60">
        <f t="shared" si="6"/>
        <v>0</v>
      </c>
    </row>
    <row r="123" spans="1:8" x14ac:dyDescent="0.2">
      <c r="A123" s="81" t="s">
        <v>77</v>
      </c>
      <c r="B123" s="77" t="str">
        <f>IF(ISNUMBER('2014-basis (ex pendler)'!B93),'2014-basis (ex pendler)'!B93*B$10,IF(ISTEXT('2014-basis (ex pendler)'!B93),'2014-basis (ex pendler)'!B93,""))</f>
        <v/>
      </c>
      <c r="C123" s="77" t="str">
        <f>IF(ISNUMBER('2014-basis (ex pendler)'!C93),'2014-basis (ex pendler)'!C93*C$10,IF(ISTEXT('2014-basis (ex pendler)'!C93),'2014-basis (ex pendler)'!C93,""))</f>
        <v/>
      </c>
      <c r="D123" s="78">
        <f>IF(ISNUMBER('2014-basis (ex pendler)'!D93),'2014-basis (ex pendler)'!D93*D$10-G123,IF(ISTEXT('2014-basis (ex pendler)'!D93),'2014-basis (ex pendler)'!D93,""))</f>
        <v>539.42049100982842</v>
      </c>
      <c r="F123" s="61">
        <v>0</v>
      </c>
      <c r="G123" s="60">
        <f t="shared" si="6"/>
        <v>0</v>
      </c>
      <c r="H123" s="3"/>
    </row>
    <row r="124" spans="1:8" x14ac:dyDescent="0.2">
      <c r="A124" s="81" t="s">
        <v>38</v>
      </c>
      <c r="B124" s="77">
        <f>IF(ISNUMBER('2014-basis (ex pendler)'!B94),'2014-basis (ex pendler)'!B94*B$10,IF(ISTEXT('2014-basis (ex pendler)'!B94),'2014-basis (ex pendler)'!B94,""))</f>
        <v>1281.500906199718</v>
      </c>
      <c r="C124" s="77">
        <f>IF(ISNUMBER('2014-basis (ex pendler)'!C94),'2014-basis (ex pendler)'!C94*C$10,IF(ISTEXT('2014-basis (ex pendler)'!C94),'2014-basis (ex pendler)'!C94,""))</f>
        <v>1665.5244851940843</v>
      </c>
      <c r="D124" s="78">
        <f>IF(ISNUMBER('2014-basis (ex pendler)'!D94),'2014-basis (ex pendler)'!D94*D$10-G124,IF(ISTEXT('2014-basis (ex pendler)'!D94),'2014-basis (ex pendler)'!D94,""))</f>
        <v>587.00027284626344</v>
      </c>
      <c r="F124" s="61">
        <v>0</v>
      </c>
      <c r="G124" s="60">
        <f t="shared" si="6"/>
        <v>0</v>
      </c>
    </row>
    <row r="125" spans="1:8" x14ac:dyDescent="0.2">
      <c r="A125" s="81" t="s">
        <v>39</v>
      </c>
      <c r="B125" s="77">
        <f>IF(ISNUMBER('2014-basis (ex pendler)'!B95),'2014-basis (ex pendler)'!B95*B$10,IF(ISTEXT('2014-basis (ex pendler)'!B95),'2014-basis (ex pendler)'!B95,""))</f>
        <v>1415.1980040718306</v>
      </c>
      <c r="C125" s="77">
        <f>IF(ISNUMBER('2014-basis (ex pendler)'!C95),'2014-basis (ex pendler)'!C95*C$10,IF(ISTEXT('2014-basis (ex pendler)'!C95),'2014-basis (ex pendler)'!C95,""))</f>
        <v>1799.2215830661969</v>
      </c>
      <c r="D125" s="78">
        <f>IF(ISNUMBER('2014-basis (ex pendler)'!D95),'2014-basis (ex pendler)'!D95*D$10-G125,IF(ISTEXT('2014-basis (ex pendler)'!D95),'2014-basis (ex pendler)'!D95,""))</f>
        <v>606.22864064573776</v>
      </c>
      <c r="F125" s="61">
        <v>36.96</v>
      </c>
      <c r="G125" s="60">
        <f>IF(F125="","",F125*$G$10)</f>
        <v>39.551561279999994</v>
      </c>
    </row>
    <row r="126" spans="1:8" x14ac:dyDescent="0.2">
      <c r="A126" s="79"/>
      <c r="B126" s="77" t="str">
        <f>IF(ISNUMBER('2014-basis (ex pendler)'!B96),'2014-basis (ex pendler)'!B96*B$10,IF(ISTEXT('2014-basis (ex pendler)'!B96),'2014-basis (ex pendler)'!B96,""))</f>
        <v/>
      </c>
      <c r="C126" s="77" t="str">
        <f>IF(ISNUMBER('2014-basis (ex pendler)'!C96),'2014-basis (ex pendler)'!C96*C$10,IF(ISTEXT('2014-basis (ex pendler)'!C96),'2014-basis (ex pendler)'!C96,""))</f>
        <v/>
      </c>
      <c r="D126" s="78" t="str">
        <f>IF(ISNUMBER('2014-basis (ex pendler)'!D96),'2014-basis (ex pendler)'!D96*D$10-G126,IF(ISTEXT('2014-basis (ex pendler)'!D96),'2014-basis (ex pendler)'!D96,""))</f>
        <v/>
      </c>
      <c r="F126" s="61">
        <v>0</v>
      </c>
      <c r="G126" s="60">
        <f t="shared" si="6"/>
        <v>0</v>
      </c>
    </row>
    <row r="127" spans="1:8" x14ac:dyDescent="0.2">
      <c r="A127" s="80" t="s">
        <v>43</v>
      </c>
      <c r="B127" s="77" t="str">
        <f>IF(ISNUMBER('2014-basis (ex pendler)'!B97),'2014-basis (ex pendler)'!B97*B$10,IF(ISTEXT('2014-basis (ex pendler)'!B97),'2014-basis (ex pendler)'!B97,""))</f>
        <v/>
      </c>
      <c r="C127" s="77" t="str">
        <f>IF(ISNUMBER('2014-basis (ex pendler)'!C97),'2014-basis (ex pendler)'!C97*C$10,IF(ISTEXT('2014-basis (ex pendler)'!C97),'2014-basis (ex pendler)'!C97,""))</f>
        <v/>
      </c>
      <c r="D127" s="78" t="str">
        <f>IF(ISNUMBER('2014-basis (ex pendler)'!D97),'2014-basis (ex pendler)'!D97*D$10-G127,IF(ISTEXT('2014-basis (ex pendler)'!D97),'2014-basis (ex pendler)'!D97,""))</f>
        <v/>
      </c>
      <c r="F127" s="61">
        <v>0</v>
      </c>
      <c r="G127" s="60">
        <f t="shared" si="6"/>
        <v>0</v>
      </c>
    </row>
    <row r="128" spans="1:8" x14ac:dyDescent="0.2">
      <c r="A128" s="81" t="s">
        <v>44</v>
      </c>
      <c r="B128" s="77">
        <f>IF(ISNUMBER('2014-basis (ex pendler)'!B98),'2014-basis (ex pendler)'!B98*B$10,IF(ISTEXT('2014-basis (ex pendler)'!B98),'2014-basis (ex pendler)'!B98,""))</f>
        <v>561.81227297323937</v>
      </c>
      <c r="C128" s="77" t="str">
        <f>IF(ISNUMBER('2014-basis (ex pendler)'!C98),'2014-basis (ex pendler)'!C98*C$10,IF(ISTEXT('2014-basis (ex pendler)'!C98),'2014-basis (ex pendler)'!C98,""))</f>
        <v/>
      </c>
      <c r="D128" s="78">
        <f>IF(ISNUMBER('2014-basis (ex pendler)'!D98),'2014-basis (ex pendler)'!D98*D$10-G128,IF(ISTEXT('2014-basis (ex pendler)'!D98),'2014-basis (ex pendler)'!D98,""))</f>
        <v>246.81884575268467</v>
      </c>
      <c r="F128" s="61">
        <v>0.17</v>
      </c>
      <c r="G128" s="60">
        <f t="shared" si="6"/>
        <v>0.18192005999999999</v>
      </c>
    </row>
    <row r="129" spans="1:7" x14ac:dyDescent="0.2">
      <c r="A129" s="81" t="s">
        <v>45</v>
      </c>
      <c r="B129" s="77">
        <f>IF(ISNUMBER('2014-basis (ex pendler)'!B99),'2014-basis (ex pendler)'!B99*B$10,IF(ISTEXT('2014-basis (ex pendler)'!B99),'2014-basis (ex pendler)'!B99,""))</f>
        <v>766.62484843690129</v>
      </c>
      <c r="C129" s="77" t="str">
        <f>IF(ISNUMBER('2014-basis (ex pendler)'!C99),'2014-basis (ex pendler)'!C99*C$10,IF(ISTEXT('2014-basis (ex pendler)'!C99),'2014-basis (ex pendler)'!C99,""))</f>
        <v/>
      </c>
      <c r="D129" s="78">
        <f>IF(ISNUMBER('2014-basis (ex pendler)'!D99),'2014-basis (ex pendler)'!D99*D$10-G129,IF(ISTEXT('2014-basis (ex pendler)'!D99),'2014-basis (ex pendler)'!D99,""))</f>
        <v>267.98367193798163</v>
      </c>
      <c r="F129" s="61">
        <v>0</v>
      </c>
      <c r="G129" s="60">
        <f t="shared" si="6"/>
        <v>0</v>
      </c>
    </row>
    <row r="130" spans="1:7" x14ac:dyDescent="0.2">
      <c r="A130" s="81" t="s">
        <v>46</v>
      </c>
      <c r="B130" s="77">
        <f>IF(ISNUMBER('2014-basis (ex pendler)'!B100),'2014-basis (ex pendler)'!B100*B$10,IF(ISTEXT('2014-basis (ex pendler)'!B100),'2014-basis (ex pendler)'!B100,""))</f>
        <v>243.25760264965348</v>
      </c>
      <c r="C130" s="77" t="str">
        <f>IF(ISNUMBER('2014-basis (ex pendler)'!C100),'2014-basis (ex pendler)'!C100*C$10,IF(ISTEXT('2014-basis (ex pendler)'!C100),'2014-basis (ex pendler)'!C100,""))</f>
        <v/>
      </c>
      <c r="D130" s="78" t="str">
        <f>IF(ISNUMBER('2014-basis (ex pendler)'!D100),'2014-basis (ex pendler)'!D100*D$10-G130,IF(ISTEXT('2014-basis (ex pendler)'!D100),'2014-basis (ex pendler)'!D100,""))</f>
        <v/>
      </c>
      <c r="F130" s="61">
        <v>0</v>
      </c>
      <c r="G130" s="60">
        <f t="shared" si="6"/>
        <v>0</v>
      </c>
    </row>
    <row r="131" spans="1:7" x14ac:dyDescent="0.2">
      <c r="A131" s="79"/>
      <c r="B131" s="77" t="str">
        <f>IF(ISNUMBER('2014-basis (ex pendler)'!B101),'2014-basis (ex pendler)'!B101*B$10,IF(ISTEXT('2014-basis (ex pendler)'!B101),'2014-basis (ex pendler)'!B101,""))</f>
        <v/>
      </c>
      <c r="C131" s="77" t="str">
        <f>IF(ISNUMBER('2014-basis (ex pendler)'!C101),'2014-basis (ex pendler)'!C101*C$10,IF(ISTEXT('2014-basis (ex pendler)'!C101),'2014-basis (ex pendler)'!C101,""))</f>
        <v/>
      </c>
      <c r="D131" s="78" t="str">
        <f>IF(ISNUMBER('2014-basis (ex pendler)'!D101),'2014-basis (ex pendler)'!D101*D$10-G131,IF(ISTEXT('2014-basis (ex pendler)'!D101),'2014-basis (ex pendler)'!D101,""))</f>
        <v/>
      </c>
      <c r="F131" s="61">
        <v>0</v>
      </c>
      <c r="G131" s="60">
        <f t="shared" si="6"/>
        <v>0</v>
      </c>
    </row>
    <row r="132" spans="1:7" x14ac:dyDescent="0.2">
      <c r="A132" s="80" t="s">
        <v>49</v>
      </c>
      <c r="B132" s="77" t="str">
        <f>IF(ISNUMBER('2014-basis (ex pendler)'!B102),'2014-basis (ex pendler)'!B102*B$10,IF(ISTEXT('2014-basis (ex pendler)'!B102),'2014-basis (ex pendler)'!B102,""))</f>
        <v/>
      </c>
      <c r="C132" s="77" t="str">
        <f>IF(ISNUMBER('2014-basis (ex pendler)'!C102),'2014-basis (ex pendler)'!C102*C$10,IF(ISTEXT('2014-basis (ex pendler)'!C102),'2014-basis (ex pendler)'!C102,""))</f>
        <v/>
      </c>
      <c r="D132" s="78" t="str">
        <f>IF(ISNUMBER('2014-basis (ex pendler)'!D102),'2014-basis (ex pendler)'!D102*D$10-G132,IF(ISTEXT('2014-basis (ex pendler)'!D102),'2014-basis (ex pendler)'!D102,""))</f>
        <v/>
      </c>
      <c r="F132" s="61">
        <v>0</v>
      </c>
      <c r="G132" s="60">
        <f t="shared" si="6"/>
        <v>0</v>
      </c>
    </row>
    <row r="133" spans="1:7" x14ac:dyDescent="0.2">
      <c r="A133" s="81" t="s">
        <v>50</v>
      </c>
      <c r="B133" s="77">
        <f>IF(ISNUMBER('2014-basis (ex pendler)'!B103),'2014-basis (ex pendler)'!B103*B$10,IF(ISTEXT('2014-basis (ex pendler)'!B103),'2014-basis (ex pendler)'!B103,""))</f>
        <v>26.483403855092952</v>
      </c>
      <c r="C133" s="77" t="str">
        <f>IF(ISNUMBER('2014-basis (ex pendler)'!C103),'2014-basis (ex pendler)'!C103*C$10,IF(ISTEXT('2014-basis (ex pendler)'!C103),'2014-basis (ex pendler)'!C103,""))</f>
        <v/>
      </c>
      <c r="D133" s="78" t="str">
        <f>IF(ISNUMBER('2014-basis (ex pendler)'!D103),'2014-basis (ex pendler)'!D103*D$10-G133,IF(ISTEXT('2014-basis (ex pendler)'!D103),'2014-basis (ex pendler)'!D103,""))</f>
        <v/>
      </c>
      <c r="F133" s="61">
        <v>0</v>
      </c>
      <c r="G133" s="60">
        <f t="shared" si="6"/>
        <v>0</v>
      </c>
    </row>
    <row r="134" spans="1:7" x14ac:dyDescent="0.2">
      <c r="A134" s="81" t="s">
        <v>51</v>
      </c>
      <c r="B134" s="77">
        <f>IF(ISNUMBER('2014-basis (ex pendler)'!B104),'2014-basis (ex pendler)'!B104*B$10,IF(ISTEXT('2014-basis (ex pendler)'!B104),'2014-basis (ex pendler)'!B104,""))</f>
        <v>13.241701927546476</v>
      </c>
      <c r="C134" s="77" t="str">
        <f>IF(ISNUMBER('2014-basis (ex pendler)'!C104),'2014-basis (ex pendler)'!C104*C$10,IF(ISTEXT('2014-basis (ex pendler)'!C104),'2014-basis (ex pendler)'!C104,""))</f>
        <v/>
      </c>
      <c r="D134" s="78" t="str">
        <f>IF(ISNUMBER('2014-basis (ex pendler)'!D104),'2014-basis (ex pendler)'!D104*D$10-G134,IF(ISTEXT('2014-basis (ex pendler)'!D104),'2014-basis (ex pendler)'!D104,""))</f>
        <v/>
      </c>
      <c r="F134" s="61">
        <v>0</v>
      </c>
      <c r="G134" s="60">
        <f t="shared" si="6"/>
        <v>0</v>
      </c>
    </row>
    <row r="135" spans="1:7" x14ac:dyDescent="0.2">
      <c r="A135" s="81" t="s">
        <v>52</v>
      </c>
      <c r="B135" s="77" t="str">
        <f>IF(ISNUMBER('2014-basis (ex pendler)'!B105),'2014-basis (ex pendler)'!B105*B$10,IF(ISTEXT('2014-basis (ex pendler)'!B105),'2014-basis (ex pendler)'!B105,""))</f>
        <v>Gratis</v>
      </c>
      <c r="C135" s="77" t="str">
        <f>IF(ISNUMBER('2014-basis (ex pendler)'!C105),'2014-basis (ex pendler)'!C105*C$10,IF(ISTEXT('2014-basis (ex pendler)'!C105),'2014-basis (ex pendler)'!C105,""))</f>
        <v/>
      </c>
      <c r="D135" s="78" t="str">
        <f>IF(ISNUMBER('2014-basis (ex pendler)'!D105),'2014-basis (ex pendler)'!D105*D$10-G135,IF(ISTEXT('2014-basis (ex pendler)'!D105),'2014-basis (ex pendler)'!D105,""))</f>
        <v/>
      </c>
      <c r="F135" s="61">
        <v>0</v>
      </c>
      <c r="G135" s="60">
        <f t="shared" si="6"/>
        <v>0</v>
      </c>
    </row>
    <row r="136" spans="1:7" x14ac:dyDescent="0.2">
      <c r="A136" s="79"/>
      <c r="B136" s="77" t="str">
        <f>IF(ISNUMBER('2014-basis (ex pendler)'!B106),'2014-basis (ex pendler)'!B106*B$10,IF(ISTEXT('2014-basis (ex pendler)'!B106),'2014-basis (ex pendler)'!B106,""))</f>
        <v/>
      </c>
      <c r="C136" s="77" t="str">
        <f>IF(ISNUMBER('2014-basis (ex pendler)'!C106),'2014-basis (ex pendler)'!C106*C$10,IF(ISTEXT('2014-basis (ex pendler)'!C106),'2014-basis (ex pendler)'!C106,""))</f>
        <v/>
      </c>
      <c r="D136" s="78" t="str">
        <f>IF(ISNUMBER('2014-basis (ex pendler)'!D106),'2014-basis (ex pendler)'!D106*D$10-G136,IF(ISTEXT('2014-basis (ex pendler)'!D106),'2014-basis (ex pendler)'!D106,""))</f>
        <v/>
      </c>
      <c r="F136" s="61">
        <v>0</v>
      </c>
      <c r="G136" s="60">
        <f t="shared" si="6"/>
        <v>0</v>
      </c>
    </row>
    <row r="137" spans="1:7" x14ac:dyDescent="0.2">
      <c r="A137" s="80" t="s">
        <v>53</v>
      </c>
      <c r="B137" s="77" t="str">
        <f>IF(ISNUMBER('2014-basis (ex pendler)'!B107),'2014-basis (ex pendler)'!B107*B$10,IF(ISTEXT('2014-basis (ex pendler)'!B107),'2014-basis (ex pendler)'!B107,""))</f>
        <v/>
      </c>
      <c r="C137" s="77" t="str">
        <f>IF(ISNUMBER('2014-basis (ex pendler)'!C107),'2014-basis (ex pendler)'!C107*C$10,IF(ISTEXT('2014-basis (ex pendler)'!C107),'2014-basis (ex pendler)'!C107,""))</f>
        <v/>
      </c>
      <c r="D137" s="78" t="str">
        <f>IF(ISNUMBER('2014-basis (ex pendler)'!D107),'2014-basis (ex pendler)'!D107*D$10-G137,IF(ISTEXT('2014-basis (ex pendler)'!D107),'2014-basis (ex pendler)'!D107,""))</f>
        <v/>
      </c>
      <c r="F137" s="61">
        <v>0</v>
      </c>
      <c r="G137" s="60">
        <f t="shared" si="6"/>
        <v>0</v>
      </c>
    </row>
    <row r="138" spans="1:7" x14ac:dyDescent="0.2">
      <c r="A138" s="81" t="s">
        <v>73</v>
      </c>
      <c r="B138" s="77">
        <f>IF(ISNUMBER('2014-basis (ex pendler)'!B108),'2014-basis (ex pendler)'!B108*B$10,IF(ISTEXT('2014-basis (ex pendler)'!B108),'2014-basis (ex pendler)'!B108,""))</f>
        <v>14153.942827899833</v>
      </c>
      <c r="C138" s="77" t="str">
        <f>IF(ISNUMBER('2014-basis (ex pendler)'!C108),'2014-basis (ex pendler)'!C108*C$10,IF(ISTEXT('2014-basis (ex pendler)'!C108),'2014-basis (ex pendler)'!C108,""))</f>
        <v/>
      </c>
      <c r="D138" s="78" t="str">
        <f>IF(ISNUMBER('2014-basis (ex pendler)'!D108),'2014-basis (ex pendler)'!D108*D$10-G138,IF(ISTEXT('2014-basis (ex pendler)'!D108),'2014-basis (ex pendler)'!D108,""))</f>
        <v/>
      </c>
      <c r="F138" s="61">
        <v>0</v>
      </c>
      <c r="G138" s="60">
        <f t="shared" si="6"/>
        <v>0</v>
      </c>
    </row>
    <row r="139" spans="1:7" x14ac:dyDescent="0.2">
      <c r="A139" s="81" t="s">
        <v>55</v>
      </c>
      <c r="B139" s="77">
        <f>IF(ISNUMBER('2014-basis (ex pendler)'!B109),'2014-basis (ex pendler)'!B109*B$10,IF(ISTEXT('2014-basis (ex pendler)'!B109),'2014-basis (ex pendler)'!B109,""))</f>
        <v>15466.236735896693</v>
      </c>
      <c r="C139" s="77" t="str">
        <f>IF(ISNUMBER('2014-basis (ex pendler)'!C109),'2014-basis (ex pendler)'!C109*C$10,IF(ISTEXT('2014-basis (ex pendler)'!C109),'2014-basis (ex pendler)'!C109,""))</f>
        <v/>
      </c>
      <c r="D139" s="78" t="str">
        <f>IF(ISNUMBER('2014-basis (ex pendler)'!D109),'2014-basis (ex pendler)'!D109*D$10-G139,IF(ISTEXT('2014-basis (ex pendler)'!D109),'2014-basis (ex pendler)'!D109,""))</f>
        <v/>
      </c>
      <c r="F139" s="61">
        <v>0</v>
      </c>
      <c r="G139" s="60">
        <f t="shared" si="6"/>
        <v>0</v>
      </c>
    </row>
    <row r="140" spans="1:7" x14ac:dyDescent="0.2">
      <c r="A140" s="81" t="s">
        <v>56</v>
      </c>
      <c r="B140" s="77">
        <f>IF(ISNUMBER('2014-basis (ex pendler)'!B110),'2014-basis (ex pendler)'!B110*B$10,IF(ISTEXT('2014-basis (ex pendler)'!B110),'2014-basis (ex pendler)'!B110,""))</f>
        <v>16778.544866989072</v>
      </c>
      <c r="C140" s="77" t="str">
        <f>IF(ISNUMBER('2014-basis (ex pendler)'!C110),'2014-basis (ex pendler)'!C110*C$10,IF(ISTEXT('2014-basis (ex pendler)'!C110),'2014-basis (ex pendler)'!C110,""))</f>
        <v/>
      </c>
      <c r="D140" s="78" t="str">
        <f>IF(ISNUMBER('2014-basis (ex pendler)'!D110),'2014-basis (ex pendler)'!D110*D$10-G140,IF(ISTEXT('2014-basis (ex pendler)'!D110),'2014-basis (ex pendler)'!D110,""))</f>
        <v/>
      </c>
      <c r="F140" s="61">
        <v>0</v>
      </c>
      <c r="G140" s="60">
        <f t="shared" si="6"/>
        <v>0</v>
      </c>
    </row>
    <row r="141" spans="1:7" x14ac:dyDescent="0.2">
      <c r="A141" s="81" t="s">
        <v>79</v>
      </c>
      <c r="B141" s="77" t="str">
        <f>IF(ISNUMBER('2014-basis (ex pendler)'!B111),'2014-basis (ex pendler)'!B111*B$10,IF(ISTEXT('2014-basis (ex pendler)'!B111),'2014-basis (ex pendler)'!B111,""))</f>
        <v/>
      </c>
      <c r="C141" s="77" t="str">
        <f>IF(ISNUMBER('2014-basis (ex pendler)'!C111),'2014-basis (ex pendler)'!C111*C$10,IF(ISTEXT('2014-basis (ex pendler)'!C111),'2014-basis (ex pendler)'!C111,""))</f>
        <v/>
      </c>
      <c r="D141" s="78">
        <f>IF(ISNUMBER('2014-basis (ex pendler)'!D111),'2014-basis (ex pendler)'!D111*D$10-G141,IF(ISTEXT('2014-basis (ex pendler)'!D111),'2014-basis (ex pendler)'!D111,""))</f>
        <v>3357.355303815606</v>
      </c>
      <c r="F141" s="61">
        <v>0</v>
      </c>
      <c r="G141" s="60">
        <f t="shared" si="6"/>
        <v>0</v>
      </c>
    </row>
    <row r="142" spans="1:7" x14ac:dyDescent="0.2">
      <c r="A142" s="81" t="s">
        <v>57</v>
      </c>
      <c r="B142" s="77">
        <f>IF(ISNUMBER('2014-basis (ex pendler)'!B112),'2014-basis (ex pendler)'!B112*B$10,IF(ISTEXT('2014-basis (ex pendler)'!B112),'2014-basis (ex pendler)'!B112,""))</f>
        <v>1121.9888899618729</v>
      </c>
      <c r="C142" s="77" t="str">
        <f>IF(ISNUMBER('2014-basis (ex pendler)'!C112),'2014-basis (ex pendler)'!C112*C$10,IF(ISTEXT('2014-basis (ex pendler)'!C112),'2014-basis (ex pendler)'!C112,""))</f>
        <v/>
      </c>
      <c r="D142" s="78" t="str">
        <f>IF(ISNUMBER('2014-basis (ex pendler)'!D112),'2014-basis (ex pendler)'!D112*D$10-G142,IF(ISTEXT('2014-basis (ex pendler)'!D112),'2014-basis (ex pendler)'!D112,""))</f>
        <v/>
      </c>
      <c r="F142" s="61">
        <v>0</v>
      </c>
      <c r="G142" s="60">
        <f t="shared" si="6"/>
        <v>0</v>
      </c>
    </row>
    <row r="143" spans="1:7" x14ac:dyDescent="0.2">
      <c r="A143" s="79"/>
      <c r="B143" s="77" t="str">
        <f>IF(ISNUMBER('2014-basis (ex pendler)'!B113),'2014-basis (ex pendler)'!B113*B$10,IF(ISTEXT('2014-basis (ex pendler)'!B113),'2014-basis (ex pendler)'!B113,""))</f>
        <v/>
      </c>
      <c r="C143" s="77" t="str">
        <f>IF(ISNUMBER('2014-basis (ex pendler)'!C113),'2014-basis (ex pendler)'!C113*C$10,IF(ISTEXT('2014-basis (ex pendler)'!C113),'2014-basis (ex pendler)'!C113,""))</f>
        <v/>
      </c>
      <c r="D143" s="78" t="str">
        <f>IF(ISNUMBER('2014-basis (ex pendler)'!D113),'2014-basis (ex pendler)'!D113*D$10-G143,IF(ISTEXT('2014-basis (ex pendler)'!D113),'2014-basis (ex pendler)'!D113,""))</f>
        <v/>
      </c>
      <c r="F143" s="61">
        <v>0</v>
      </c>
      <c r="G143" s="60">
        <f t="shared" si="6"/>
        <v>0</v>
      </c>
    </row>
    <row r="144" spans="1:7" x14ac:dyDescent="0.2">
      <c r="A144" s="80" t="s">
        <v>58</v>
      </c>
      <c r="B144" s="77" t="str">
        <f>IF(ISNUMBER('2014-basis (ex pendler)'!B114),'2014-basis (ex pendler)'!B114*B$10,IF(ISTEXT('2014-basis (ex pendler)'!B114),'2014-basis (ex pendler)'!B114,""))</f>
        <v/>
      </c>
      <c r="C144" s="77" t="str">
        <f>IF(ISNUMBER('2014-basis (ex pendler)'!C114),'2014-basis (ex pendler)'!C114*C$10,IF(ISTEXT('2014-basis (ex pendler)'!C114),'2014-basis (ex pendler)'!C114,""))</f>
        <v/>
      </c>
      <c r="D144" s="78" t="str">
        <f>IF(ISNUMBER('2014-basis (ex pendler)'!D114),'2014-basis (ex pendler)'!D114*D$10-G144,IF(ISTEXT('2014-basis (ex pendler)'!D114),'2014-basis (ex pendler)'!D114,""))</f>
        <v/>
      </c>
      <c r="F144" s="61">
        <v>0</v>
      </c>
      <c r="G144" s="60">
        <f t="shared" si="6"/>
        <v>0</v>
      </c>
    </row>
    <row r="145" spans="1:14" x14ac:dyDescent="0.2">
      <c r="A145" s="81" t="s">
        <v>59</v>
      </c>
      <c r="B145" s="77">
        <f>IF(ISNUMBER('2014-basis (ex pendler)'!B115),'2014-basis (ex pendler)'!B115*B$10,IF(ISTEXT('2014-basis (ex pendler)'!B115),'2014-basis (ex pendler)'!B115,""))</f>
        <v>259.27280820327036</v>
      </c>
      <c r="C145" s="77" t="str">
        <f>IF(ISNUMBER('2014-basis (ex pendler)'!C115),'2014-basis (ex pendler)'!C115*C$10,IF(ISTEXT('2014-basis (ex pendler)'!C115),'2014-basis (ex pendler)'!C115,""))</f>
        <v/>
      </c>
      <c r="D145" s="78" t="str">
        <f>IF(ISNUMBER('2014-basis (ex pendler)'!D115),'2014-basis (ex pendler)'!D115*D$10-G145,IF(ISTEXT('2014-basis (ex pendler)'!D115),'2014-basis (ex pendler)'!D115,""))</f>
        <v/>
      </c>
      <c r="F145" s="61">
        <v>0</v>
      </c>
      <c r="G145" s="60">
        <f t="shared" si="6"/>
        <v>0</v>
      </c>
    </row>
    <row r="146" spans="1:14" x14ac:dyDescent="0.2">
      <c r="A146" s="81" t="s">
        <v>60</v>
      </c>
      <c r="B146" s="77">
        <f>IF(ISNUMBER('2014-basis (ex pendler)'!B116),'2014-basis (ex pendler)'!B116*B$10,IF(ISTEXT('2014-basis (ex pendler)'!B116),'2014-basis (ex pendler)'!B116,""))</f>
        <v>357.42639037512669</v>
      </c>
      <c r="C146" s="77" t="str">
        <f>IF(ISNUMBER('2014-basis (ex pendler)'!C116),'2014-basis (ex pendler)'!C116*C$10,IF(ISTEXT('2014-basis (ex pendler)'!C116),'2014-basis (ex pendler)'!C116,""))</f>
        <v/>
      </c>
      <c r="D146" s="78" t="str">
        <f>IF(ISNUMBER('2014-basis (ex pendler)'!D116),'2014-basis (ex pendler)'!D116*D$10-G146,IF(ISTEXT('2014-basis (ex pendler)'!D116),'2014-basis (ex pendler)'!D116,""))</f>
        <v/>
      </c>
      <c r="F146" s="61">
        <v>0.5</v>
      </c>
      <c r="G146" s="60">
        <f t="shared" si="6"/>
        <v>0.53505899999999995</v>
      </c>
    </row>
    <row r="147" spans="1:14" x14ac:dyDescent="0.2">
      <c r="A147" s="81" t="s">
        <v>61</v>
      </c>
      <c r="B147" s="77">
        <f>IF(ISNUMBER('2014-basis (ex pendler)'!B117),'2014-basis (ex pendler)'!B117*B$10,IF(ISTEXT('2014-basis (ex pendler)'!B117),'2014-basis (ex pendler)'!B117,""))</f>
        <v>458.197022122352</v>
      </c>
      <c r="C147" s="77" t="str">
        <f>IF(ISNUMBER('2014-basis (ex pendler)'!C117),'2014-basis (ex pendler)'!C117*C$10,IF(ISTEXT('2014-basis (ex pendler)'!C117),'2014-basis (ex pendler)'!C117,""))</f>
        <v/>
      </c>
      <c r="D147" s="78" t="str">
        <f>IF(ISNUMBER('2014-basis (ex pendler)'!D117),'2014-basis (ex pendler)'!D117*D$10-G147,IF(ISTEXT('2014-basis (ex pendler)'!D117),'2014-basis (ex pendler)'!D117,""))</f>
        <v/>
      </c>
      <c r="F147" s="61">
        <v>0</v>
      </c>
      <c r="G147" s="60">
        <f t="shared" si="6"/>
        <v>0</v>
      </c>
    </row>
    <row r="148" spans="1:14" x14ac:dyDescent="0.2">
      <c r="A148" s="81" t="s">
        <v>62</v>
      </c>
      <c r="B148" s="77">
        <f>IF(ISNUMBER('2014-basis (ex pendler)'!B118),'2014-basis (ex pendler)'!B118*B$10,IF(ISTEXT('2014-basis (ex pendler)'!B118),'2014-basis (ex pendler)'!B118,""))</f>
        <v>593.87113027150974</v>
      </c>
      <c r="C148" s="77" t="str">
        <f>IF(ISNUMBER('2014-basis (ex pendler)'!C118),'2014-basis (ex pendler)'!C118*C$10,IF(ISTEXT('2014-basis (ex pendler)'!C118),'2014-basis (ex pendler)'!C118,""))</f>
        <v/>
      </c>
      <c r="D148" s="78" t="str">
        <f>IF(ISNUMBER('2014-basis (ex pendler)'!D118),'2014-basis (ex pendler)'!D118*D$10-G148,IF(ISTEXT('2014-basis (ex pendler)'!D118),'2014-basis (ex pendler)'!D118,""))</f>
        <v/>
      </c>
      <c r="F148" s="61">
        <v>0</v>
      </c>
      <c r="G148" s="60">
        <f t="shared" si="6"/>
        <v>0</v>
      </c>
    </row>
    <row r="149" spans="1:14" x14ac:dyDescent="0.2">
      <c r="A149" s="81" t="s">
        <v>63</v>
      </c>
      <c r="B149" s="77">
        <f>IF(ISNUMBER('2014-basis (ex pendler)'!B119),'2014-basis (ex pendler)'!B119*B$10,IF(ISTEXT('2014-basis (ex pendler)'!B119),'2014-basis (ex pendler)'!B119,""))</f>
        <v>382.21724586354077</v>
      </c>
      <c r="C149" s="77" t="str">
        <f>IF(ISNUMBER('2014-basis (ex pendler)'!C119),'2014-basis (ex pendler)'!C119*C$10,IF(ISTEXT('2014-basis (ex pendler)'!C119),'2014-basis (ex pendler)'!C119,""))</f>
        <v/>
      </c>
      <c r="D149" s="78" t="str">
        <f>IF(ISNUMBER('2014-basis (ex pendler)'!D119),'2014-basis (ex pendler)'!D119*D$10-G149,IF(ISTEXT('2014-basis (ex pendler)'!D119),'2014-basis (ex pendler)'!D119,""))</f>
        <v/>
      </c>
      <c r="F149" s="61">
        <v>0</v>
      </c>
      <c r="G149" s="60">
        <f t="shared" si="6"/>
        <v>0</v>
      </c>
    </row>
    <row r="150" spans="1:14" x14ac:dyDescent="0.2">
      <c r="A150" s="81" t="s">
        <v>64</v>
      </c>
      <c r="B150" s="77">
        <f>IF(ISNUMBER('2014-basis (ex pendler)'!B120),'2014-basis (ex pendler)'!B120*B$10,IF(ISTEXT('2014-basis (ex pendler)'!B120),'2014-basis (ex pendler)'!B120,""))</f>
        <v>38.217457657698588</v>
      </c>
      <c r="C150" s="77" t="str">
        <f>IF(ISNUMBER('2014-basis (ex pendler)'!C120),'2014-basis (ex pendler)'!C120*C$10,IF(ISTEXT('2014-basis (ex pendler)'!C120),'2014-basis (ex pendler)'!C120,""))</f>
        <v/>
      </c>
      <c r="D150" s="78" t="str">
        <f>IF(ISNUMBER('2014-basis (ex pendler)'!D120),'2014-basis (ex pendler)'!D120*D$10-G150,IF(ISTEXT('2014-basis (ex pendler)'!D120),'2014-basis (ex pendler)'!D120,""))</f>
        <v/>
      </c>
      <c r="F150" s="61">
        <v>0</v>
      </c>
      <c r="G150" s="60">
        <f t="shared" si="6"/>
        <v>0</v>
      </c>
    </row>
    <row r="151" spans="1:14" x14ac:dyDescent="0.2">
      <c r="A151" s="81" t="s">
        <v>65</v>
      </c>
      <c r="B151" s="77">
        <f>IF(ISNUMBER('2014-basis (ex pendler)'!B121),'2014-basis (ex pendler)'!B121*B$10,IF(ISTEXT('2014-basis (ex pendler)'!B121),'2014-basis (ex pendler)'!B121,""))</f>
        <v>111.21038385766477</v>
      </c>
      <c r="C151" s="77" t="str">
        <f>IF(ISNUMBER('2014-basis (ex pendler)'!C121),'2014-basis (ex pendler)'!C121*C$10,IF(ISTEXT('2014-basis (ex pendler)'!C121),'2014-basis (ex pendler)'!C121,""))</f>
        <v/>
      </c>
      <c r="D151" s="78" t="str">
        <f>IF(ISNUMBER('2014-basis (ex pendler)'!D121),'2014-basis (ex pendler)'!D121*D$10-G151,IF(ISTEXT('2014-basis (ex pendler)'!D121),'2014-basis (ex pendler)'!D121,""))</f>
        <v/>
      </c>
      <c r="F151" s="62">
        <v>0</v>
      </c>
      <c r="G151" s="63">
        <f t="shared" si="6"/>
        <v>0</v>
      </c>
    </row>
    <row r="152" spans="1:14" x14ac:dyDescent="0.2">
      <c r="A152" s="79"/>
      <c r="B152" s="77" t="str">
        <f>IF(ISNUMBER('2014-basis (ex pendler)'!B122),'2014-basis (ex pendler)'!B122*B$10,IF(ISTEXT('2014-basis (ex pendler)'!B122),'2014-basis (ex pendler)'!B122,""))</f>
        <v/>
      </c>
      <c r="C152" s="77" t="str">
        <f>IF(ISNUMBER('2014-basis (ex pendler)'!C122),'2014-basis (ex pendler)'!C122*C$10,IF(ISTEXT('2014-basis (ex pendler)'!C122),'2014-basis (ex pendler)'!C122,""))</f>
        <v/>
      </c>
      <c r="D152" s="78" t="str">
        <f>IF(ISNUMBER('2014-basis (ex pendler)'!D122),'2014-basis (ex pendler)'!D122*D$10-G152,IF(ISTEXT('2014-basis (ex pendler)'!D122),'2014-basis (ex pendler)'!D122,""))</f>
        <v/>
      </c>
    </row>
    <row r="153" spans="1:14" x14ac:dyDescent="0.2">
      <c r="A153" s="80" t="s">
        <v>66</v>
      </c>
      <c r="B153" s="77" t="str">
        <f>IF(ISNUMBER('2014-basis (ex pendler)'!B123),'2014-basis (ex pendler)'!B123*B$10,IF(ISTEXT('2014-basis (ex pendler)'!B123),'2014-basis (ex pendler)'!B123,""))</f>
        <v/>
      </c>
      <c r="C153" s="77" t="str">
        <f>IF(ISNUMBER('2014-basis (ex pendler)'!C123),'2014-basis (ex pendler)'!C123*C$10,IF(ISTEXT('2014-basis (ex pendler)'!C123),'2014-basis (ex pendler)'!C123,""))</f>
        <v/>
      </c>
      <c r="D153" s="78" t="str">
        <f>IF(ISNUMBER('2014-basis (ex pendler)'!D123),'2014-basis (ex pendler)'!D123*D$10-G153,IF(ISTEXT('2014-basis (ex pendler)'!D123),'2014-basis (ex pendler)'!D123,""))</f>
        <v/>
      </c>
    </row>
    <row r="154" spans="1:14" x14ac:dyDescent="0.2">
      <c r="A154" s="83" t="s">
        <v>67</v>
      </c>
      <c r="B154" s="84" t="str">
        <f>IF(ISNUMBER('2014-basis (ex pendler)'!B124),'2014-basis (ex pendler)'!B124*B$10,IF(ISTEXT('2014-basis (ex pendler)'!B124),'2014-basis (ex pendler)'!B124,""))</f>
        <v>Gratis</v>
      </c>
      <c r="C154" s="84" t="str">
        <f>IF(ISNUMBER('2014-basis (ex pendler)'!C124),'2014-basis (ex pendler)'!C124*C$10,IF(ISTEXT('2014-basis (ex pendler)'!C124),'2014-basis (ex pendler)'!C124,""))</f>
        <v/>
      </c>
      <c r="D154" s="85" t="str">
        <f>IF(ISNUMBER('2014-basis (ex pendler)'!D124),'2014-basis (ex pendler)'!D124*D$10-G154,IF(ISTEXT('2014-basis (ex pendler)'!D124),'2014-basis (ex pendler)'!D124,""))</f>
        <v/>
      </c>
    </row>
    <row r="155" spans="1:14" x14ac:dyDescent="0.2">
      <c r="A155" s="52"/>
      <c r="B155" s="53" t="str">
        <f>IF(ISNUMBER('Prisopregnede 2018-priser'!B159),'Prisopregnede 2018-priser'!B159*$B$10,IF(ISTEXT('Prisopregnede 2018-priser'!B159),'Prisopregnede 2018-priser'!B159,""))</f>
        <v/>
      </c>
      <c r="C155" s="53" t="str">
        <f>IF(ISNUMBER('Prisopregnede 2018-priser'!C159),'Prisopregnede 2018-priser'!C159*$B$10,IF(ISTEXT('Prisopregnede 2018-priser'!C159),'Prisopregnede 2018-priser'!C159,""))</f>
        <v/>
      </c>
      <c r="D155" s="53" t="str">
        <f>IF(ISNUMBER('Prisopregnede 2018-priser'!D159),'Prisopregnede 2018-priser'!D159*$B$10,IF(ISTEXT('Prisopregnede 2018-priser'!D159),'Prisopregnede 2018-priser'!D159,""))</f>
        <v/>
      </c>
    </row>
    <row r="156" spans="1:14" ht="15" x14ac:dyDescent="0.25">
      <c r="A156" s="104"/>
      <c r="B156" s="105" t="str">
        <f>A1</f>
        <v>2024-priser</v>
      </c>
      <c r="C156" s="198"/>
      <c r="D156" s="198"/>
      <c r="E156" s="105"/>
      <c r="F156" s="106"/>
      <c r="I156" s="121"/>
      <c r="J156" s="122" t="s">
        <v>86</v>
      </c>
      <c r="K156" s="197" t="s">
        <v>117</v>
      </c>
      <c r="L156" s="197"/>
      <c r="M156" s="122"/>
      <c r="N156" s="123"/>
    </row>
    <row r="157" spans="1:14" ht="15" x14ac:dyDescent="0.2">
      <c r="A157" s="113" t="s">
        <v>107</v>
      </c>
      <c r="B157" s="102" t="s">
        <v>108</v>
      </c>
      <c r="C157" s="102" t="s">
        <v>109</v>
      </c>
      <c r="D157" s="102" t="s">
        <v>110</v>
      </c>
      <c r="E157" s="102" t="s">
        <v>111</v>
      </c>
      <c r="F157" s="107" t="s">
        <v>112</v>
      </c>
      <c r="I157" s="125" t="s">
        <v>107</v>
      </c>
      <c r="J157" s="120" t="s">
        <v>108</v>
      </c>
      <c r="K157" s="120" t="s">
        <v>109</v>
      </c>
      <c r="L157" s="120" t="s">
        <v>110</v>
      </c>
      <c r="M157" s="120" t="s">
        <v>111</v>
      </c>
      <c r="N157" s="124" t="s">
        <v>112</v>
      </c>
    </row>
    <row r="158" spans="1:14" x14ac:dyDescent="0.2">
      <c r="A158" s="108" t="s">
        <v>15</v>
      </c>
      <c r="B158" s="103">
        <f>J158*$E$10</f>
        <v>147.44054514000001</v>
      </c>
      <c r="C158" s="103">
        <f t="shared" ref="C158:F166" si="7">K158*$E$10</f>
        <v>147.44054514000001</v>
      </c>
      <c r="D158" s="103">
        <f t="shared" si="7"/>
        <v>93.700533360000009</v>
      </c>
      <c r="E158" s="103">
        <f t="shared" si="7"/>
        <v>93.700533360000009</v>
      </c>
      <c r="F158" s="109">
        <f t="shared" si="7"/>
        <v>93.700533360000009</v>
      </c>
      <c r="I158" s="88" t="s">
        <v>15</v>
      </c>
      <c r="J158" s="87">
        <v>107</v>
      </c>
      <c r="K158" s="87">
        <v>107</v>
      </c>
      <c r="L158" s="87">
        <v>68</v>
      </c>
      <c r="M158" s="87">
        <v>68</v>
      </c>
      <c r="N158" s="60">
        <v>68</v>
      </c>
    </row>
    <row r="159" spans="1:14" x14ac:dyDescent="0.2">
      <c r="A159" s="108" t="s">
        <v>16</v>
      </c>
      <c r="B159" s="103">
        <f t="shared" ref="B159:B166" si="8">J159*$E$10</f>
        <v>74.409247080000014</v>
      </c>
      <c r="C159" s="103">
        <f t="shared" si="7"/>
        <v>74.409247080000014</v>
      </c>
      <c r="D159" s="103">
        <f t="shared" si="7"/>
        <v>46.850266680000004</v>
      </c>
      <c r="E159" s="103">
        <f t="shared" si="7"/>
        <v>46.850266680000004</v>
      </c>
      <c r="F159" s="109">
        <f t="shared" si="7"/>
        <v>46.850266680000004</v>
      </c>
      <c r="I159" s="88" t="s">
        <v>16</v>
      </c>
      <c r="J159" s="87">
        <v>54</v>
      </c>
      <c r="K159" s="87">
        <v>54</v>
      </c>
      <c r="L159" s="87">
        <v>34</v>
      </c>
      <c r="M159" s="87">
        <v>34</v>
      </c>
      <c r="N159" s="60">
        <v>34</v>
      </c>
    </row>
    <row r="160" spans="1:14" x14ac:dyDescent="0.2">
      <c r="A160" s="108" t="s">
        <v>24</v>
      </c>
      <c r="B160" s="103">
        <f t="shared" si="8"/>
        <v>1492.3187886600001</v>
      </c>
      <c r="C160" s="103">
        <f t="shared" si="7"/>
        <v>745.47041982000007</v>
      </c>
      <c r="D160" s="103">
        <f t="shared" si="7"/>
        <v>406.49496090000008</v>
      </c>
      <c r="E160" s="103">
        <f t="shared" si="7"/>
        <v>406.49496090000008</v>
      </c>
      <c r="F160" s="109">
        <f t="shared" si="7"/>
        <v>406.49496090000008</v>
      </c>
      <c r="I160" s="88" t="s">
        <v>24</v>
      </c>
      <c r="J160" s="87">
        <v>1083</v>
      </c>
      <c r="K160" s="87">
        <v>541</v>
      </c>
      <c r="L160" s="87">
        <v>295</v>
      </c>
      <c r="M160" s="87">
        <v>295</v>
      </c>
      <c r="N160" s="60">
        <v>295</v>
      </c>
    </row>
    <row r="161" spans="1:14" x14ac:dyDescent="0.2">
      <c r="A161" s="108" t="s">
        <v>25</v>
      </c>
      <c r="B161" s="103">
        <f t="shared" si="8"/>
        <v>1492.3187886600001</v>
      </c>
      <c r="C161" s="103">
        <f>K161*$E$10</f>
        <v>745.47041982000007</v>
      </c>
      <c r="D161" s="103">
        <f t="shared" si="7"/>
        <v>406.49496090000008</v>
      </c>
      <c r="E161" s="103">
        <f t="shared" si="7"/>
        <v>406.49496090000008</v>
      </c>
      <c r="F161" s="109">
        <f t="shared" si="7"/>
        <v>406.49496090000008</v>
      </c>
      <c r="I161" s="88" t="s">
        <v>25</v>
      </c>
      <c r="J161" s="87">
        <v>1083</v>
      </c>
      <c r="K161" s="87">
        <v>541</v>
      </c>
      <c r="L161" s="87">
        <v>295</v>
      </c>
      <c r="M161" s="87">
        <v>295</v>
      </c>
      <c r="N161" s="60">
        <v>295</v>
      </c>
    </row>
    <row r="162" spans="1:14" x14ac:dyDescent="0.2">
      <c r="A162" s="108" t="s">
        <v>113</v>
      </c>
      <c r="B162" s="103">
        <f t="shared" si="8"/>
        <v>1831.2942475800003</v>
      </c>
      <c r="C162" s="103">
        <f t="shared" si="7"/>
        <v>1167.1228199400002</v>
      </c>
      <c r="D162" s="103">
        <f t="shared" si="7"/>
        <v>636.61244724000005</v>
      </c>
      <c r="E162" s="103">
        <f t="shared" si="7"/>
        <v>636.61244724000005</v>
      </c>
      <c r="F162" s="109">
        <f t="shared" si="7"/>
        <v>636.61244724000005</v>
      </c>
      <c r="I162" s="88" t="s">
        <v>113</v>
      </c>
      <c r="J162" s="87">
        <v>1329</v>
      </c>
      <c r="K162" s="87">
        <v>847</v>
      </c>
      <c r="L162" s="87">
        <v>462</v>
      </c>
      <c r="M162" s="87">
        <v>462</v>
      </c>
      <c r="N162" s="60">
        <v>462</v>
      </c>
    </row>
    <row r="163" spans="1:14" x14ac:dyDescent="0.2">
      <c r="A163" s="108" t="s">
        <v>114</v>
      </c>
      <c r="B163" s="103">
        <f t="shared" si="8"/>
        <v>1831.2942475800003</v>
      </c>
      <c r="C163" s="103">
        <f t="shared" si="7"/>
        <v>1167.1228199400002</v>
      </c>
      <c r="D163" s="103">
        <f t="shared" si="7"/>
        <v>636.61244724000005</v>
      </c>
      <c r="E163" s="103">
        <f t="shared" si="7"/>
        <v>636.61244724000005</v>
      </c>
      <c r="F163" s="109">
        <f t="shared" si="7"/>
        <v>636.61244724000005</v>
      </c>
      <c r="I163" s="88" t="s">
        <v>114</v>
      </c>
      <c r="J163" s="87">
        <v>1329</v>
      </c>
      <c r="K163" s="87">
        <v>847</v>
      </c>
      <c r="L163" s="87">
        <v>462</v>
      </c>
      <c r="M163" s="87">
        <v>462</v>
      </c>
      <c r="N163" s="60">
        <v>462</v>
      </c>
    </row>
    <row r="164" spans="1:14" x14ac:dyDescent="0.2">
      <c r="A164" s="108" t="s">
        <v>41</v>
      </c>
      <c r="B164" s="103">
        <f t="shared" si="8"/>
        <v>1805.1132162000004</v>
      </c>
      <c r="C164" s="103">
        <f t="shared" si="7"/>
        <v>1125.7843493400001</v>
      </c>
      <c r="D164" s="103">
        <f t="shared" si="7"/>
        <v>622.83295704000011</v>
      </c>
      <c r="E164" s="103">
        <f t="shared" si="7"/>
        <v>622.83295704000011</v>
      </c>
      <c r="F164" s="109">
        <f t="shared" si="7"/>
        <v>622.83295704000011</v>
      </c>
      <c r="I164" s="88" t="s">
        <v>41</v>
      </c>
      <c r="J164" s="87">
        <v>1310</v>
      </c>
      <c r="K164" s="87">
        <v>817</v>
      </c>
      <c r="L164" s="87">
        <v>452</v>
      </c>
      <c r="M164" s="87">
        <v>452</v>
      </c>
      <c r="N164" s="60">
        <v>452</v>
      </c>
    </row>
    <row r="165" spans="1:14" x14ac:dyDescent="0.2">
      <c r="A165" s="108" t="s">
        <v>42</v>
      </c>
      <c r="B165" s="103">
        <f t="shared" si="8"/>
        <v>1805.1132162000004</v>
      </c>
      <c r="C165" s="103">
        <f t="shared" si="7"/>
        <v>1125.7843493400001</v>
      </c>
      <c r="D165" s="103">
        <f t="shared" si="7"/>
        <v>622.83295704000011</v>
      </c>
      <c r="E165" s="103">
        <f t="shared" si="7"/>
        <v>622.83295704000011</v>
      </c>
      <c r="F165" s="109">
        <f t="shared" si="7"/>
        <v>622.83295704000011</v>
      </c>
      <c r="I165" s="88" t="s">
        <v>42</v>
      </c>
      <c r="J165" s="87">
        <v>1310</v>
      </c>
      <c r="K165" s="87">
        <v>817</v>
      </c>
      <c r="L165" s="87">
        <v>452</v>
      </c>
      <c r="M165" s="87">
        <v>452</v>
      </c>
      <c r="N165" s="60">
        <v>452</v>
      </c>
    </row>
    <row r="166" spans="1:14" x14ac:dyDescent="0.2">
      <c r="A166" s="108" t="s">
        <v>48</v>
      </c>
      <c r="B166" s="103">
        <f t="shared" si="8"/>
        <v>283.85749812000006</v>
      </c>
      <c r="C166" s="103">
        <f t="shared" si="7"/>
        <v>283.85749812000006</v>
      </c>
      <c r="D166" s="103">
        <f t="shared" si="7"/>
        <v>174.99952554000004</v>
      </c>
      <c r="E166" s="103">
        <f t="shared" si="7"/>
        <v>174.99952554000004</v>
      </c>
      <c r="F166" s="109">
        <f>N166*$E$10</f>
        <v>174.99952554000004</v>
      </c>
      <c r="I166" s="89" t="s">
        <v>48</v>
      </c>
      <c r="J166" s="90">
        <v>206</v>
      </c>
      <c r="K166" s="90">
        <v>206</v>
      </c>
      <c r="L166" s="90">
        <v>127</v>
      </c>
      <c r="M166" s="90">
        <v>127</v>
      </c>
      <c r="N166" s="63">
        <v>127</v>
      </c>
    </row>
    <row r="167" spans="1:14" x14ac:dyDescent="0.2">
      <c r="A167" s="110" t="s">
        <v>115</v>
      </c>
      <c r="B167" s="111">
        <v>0.1</v>
      </c>
      <c r="C167" s="111" t="str">
        <f>IF(ISNUMBER('2014-basis'!C160),'2014-basis'!C160*'Forudsætninger 2018 opregning'!$B$10,IF(ISTEXT('2014-basis'!C160),'2014-basis'!C160,""))</f>
        <v/>
      </c>
      <c r="D167" s="111" t="str">
        <f>IF(ISNUMBER('2014-basis'!D160),'2014-basis'!D160*'Forudsætninger 2018 opregning'!$B$12,IF(ISTEXT('2014-basis'!D160),'2014-basis'!D160,""))</f>
        <v/>
      </c>
      <c r="E167" s="111" t="str">
        <f>IF(ISNUMBER('2014-basis'!E160),'2014-basis'!E160*'Forudsætninger 2018 opregning'!$B$12,IF(ISTEXT('2014-basis'!E160),'2014-basis'!E160,""))</f>
        <v/>
      </c>
      <c r="F167" s="112" t="str">
        <f>IF(ISNUMBER('2014-basis'!F160),'2014-basis'!F160*'Forudsætninger 2018 opregning'!$B$12,IF(ISTEXT('2014-basis'!F160),'2014-basis'!F160,""))</f>
        <v/>
      </c>
      <c r="I167" s="52"/>
      <c r="J167" s="53"/>
      <c r="K167" s="53"/>
      <c r="L167" s="53"/>
      <c r="M167" s="53"/>
      <c r="N167" s="53"/>
    </row>
    <row r="168" spans="1:14" x14ac:dyDescent="0.2">
      <c r="A168" s="54"/>
      <c r="B168" s="55" t="str">
        <f>IF(ISNUMBER('Prisopregnede 2018-priser'!#REF!),'Prisopregnede 2018-priser'!#REF!*$B$10,IF(ISTEXT('Prisopregnede 2018-priser'!#REF!),'Prisopregnede 2018-priser'!#REF!,""))</f>
        <v/>
      </c>
      <c r="C168" s="55" t="str">
        <f>IF(ISNUMBER('Prisopregnede 2018-priser'!#REF!),'Prisopregnede 2018-priser'!#REF!*$B$10,IF(ISTEXT('Prisopregnede 2018-priser'!#REF!),'Prisopregnede 2018-priser'!#REF!,""))</f>
        <v/>
      </c>
      <c r="D168" s="55" t="str">
        <f>IF(ISNUMBER('Prisopregnede 2018-priser'!#REF!),'Prisopregnede 2018-priser'!#REF!*$B$10,IF(ISTEXT('Prisopregnede 2018-priser'!#REF!),'Prisopregnede 2018-priser'!#REF!,""))</f>
        <v/>
      </c>
      <c r="E168" s="54"/>
      <c r="F168" s="54"/>
    </row>
    <row r="169" spans="1:14" x14ac:dyDescent="0.2">
      <c r="B169" s="49" t="str">
        <f>IF(ISNUMBER('Prisopregnede 2018-priser'!B173),'Prisopregnede 2018-priser'!B173*$B$10,IF(ISTEXT('Prisopregnede 2018-priser'!B173),'Prisopregnede 2018-priser'!B173,""))</f>
        <v/>
      </c>
      <c r="C169" s="49" t="str">
        <f>IF(ISNUMBER('Prisopregnede 2018-priser'!C173),'Prisopregnede 2018-priser'!C173*$B$10,IF(ISTEXT('Prisopregnede 2018-priser'!C173),'Prisopregnede 2018-priser'!C173,""))</f>
        <v/>
      </c>
      <c r="D169" s="49" t="str">
        <f>IF(ISNUMBER('Prisopregnede 2018-priser'!D173),'Prisopregnede 2018-priser'!D173*$B$10,IF(ISTEXT('Prisopregnede 2018-priser'!D173),'Prisopregnede 2018-priser'!D173,""))</f>
        <v/>
      </c>
    </row>
    <row r="170" spans="1:14" ht="15.75" x14ac:dyDescent="0.25">
      <c r="A170" s="67" t="s">
        <v>75</v>
      </c>
      <c r="B170" s="69" t="str">
        <f>A1</f>
        <v>2024-priser</v>
      </c>
      <c r="C170" s="49" t="str">
        <f>IF(ISNUMBER('Prisopregnede 2018-priser'!C174),'Prisopregnede 2018-priser'!C174*$B$10,IF(ISTEXT('Prisopregnede 2018-priser'!C174),'Prisopregnede 2018-priser'!C174,""))</f>
        <v/>
      </c>
      <c r="D170" s="49" t="s">
        <v>99</v>
      </c>
    </row>
    <row r="171" spans="1:14" ht="45" x14ac:dyDescent="0.25">
      <c r="A171" s="114" t="s">
        <v>0</v>
      </c>
      <c r="B171" s="75" t="s">
        <v>74</v>
      </c>
      <c r="C171" s="50"/>
      <c r="D171" s="50"/>
    </row>
    <row r="172" spans="1:14" ht="15" x14ac:dyDescent="0.2">
      <c r="A172" s="115" t="s">
        <v>68</v>
      </c>
      <c r="B172" s="116" t="s">
        <v>99</v>
      </c>
      <c r="C172" s="50"/>
      <c r="D172" s="50"/>
    </row>
    <row r="173" spans="1:14" x14ac:dyDescent="0.2">
      <c r="A173" s="79"/>
      <c r="B173" s="95" t="str">
        <f>IF(ISNUMBER('Prisopregnede 2018-priser'!B177),'Prisopregnede 2018-priser'!B177*$B$10,IF(ISTEXT('Prisopregnede 2018-priser'!B177),'Prisopregnede 2018-priser'!B177,""))</f>
        <v/>
      </c>
      <c r="C173" s="50"/>
      <c r="D173" s="50"/>
    </row>
    <row r="174" spans="1:14" x14ac:dyDescent="0.2">
      <c r="A174" s="80" t="s">
        <v>69</v>
      </c>
      <c r="B174" s="95" t="str">
        <f>IF(ISNUMBER('Prisopregnede 2018-priser'!B178),'Prisopregnede 2018-priser'!B178*$B$10,IF(ISTEXT('Prisopregnede 2018-priser'!B178),'Prisopregnede 2018-priser'!B178,""))</f>
        <v/>
      </c>
      <c r="C174" s="50"/>
      <c r="D174" s="50"/>
    </row>
    <row r="175" spans="1:14" x14ac:dyDescent="0.2">
      <c r="A175" s="81" t="s">
        <v>69</v>
      </c>
      <c r="B175" s="78">
        <f>IF(ISNUMBER('2014-basis (ex pendler)'!D132),'2014-basis (ex pendler)'!D132*B$10,IF(ISTEXT('2014-basis (ex pendler)'!D132),'2014-basis (ex pendler)'!D132,""))</f>
        <v>339.24927430272669</v>
      </c>
      <c r="C175" s="50"/>
      <c r="D175" s="50"/>
    </row>
    <row r="176" spans="1:14" x14ac:dyDescent="0.2">
      <c r="A176" s="117"/>
      <c r="B176" s="118" t="str">
        <f>IF(ISNUMBER('Prisopregnede 2018-priser'!B180),'Prisopregnede 2018-priser'!B180*$B$10,IF(ISTEXT('Prisopregnede 2018-priser'!B180),'Prisopregnede 2018-priser'!B180,""))</f>
        <v/>
      </c>
      <c r="C176" s="49" t="str">
        <f>IF(ISNUMBER('Prisopregnede 2018-priser'!C180),'Prisopregnede 2018-priser'!C180*$B$10,IF(ISTEXT('Prisopregnede 2018-priser'!C180),'Prisopregnede 2018-priser'!C180,""))</f>
        <v/>
      </c>
      <c r="D176" s="49" t="str">
        <f>IF(ISNUMBER('Prisopregnede 2018-priser'!D180),'Prisopregnede 2018-priser'!D180*$B$10,IF(ISTEXT('Prisopregnede 2018-priser'!D180),'Prisopregnede 2018-priser'!D180,""))</f>
        <v/>
      </c>
    </row>
    <row r="177" spans="1:4" x14ac:dyDescent="0.2">
      <c r="A177" s="117"/>
      <c r="B177" s="118" t="str">
        <f>IF(ISNUMBER('Prisopregnede 2018-priser'!B181),'Prisopregnede 2018-priser'!B181*$B$10,IF(ISTEXT('Prisopregnede 2018-priser'!B181),'Prisopregnede 2018-priser'!B181,""))</f>
        <v/>
      </c>
      <c r="C177" s="49" t="str">
        <f>IF(ISNUMBER('Prisopregnede 2018-priser'!C181),'Prisopregnede 2018-priser'!C181*$B$10,IF(ISTEXT('Prisopregnede 2018-priser'!C181),'Prisopregnede 2018-priser'!C181,""))</f>
        <v/>
      </c>
      <c r="D177" s="49" t="str">
        <f>IF(ISNUMBER('Prisopregnede 2018-priser'!D181),'Prisopregnede 2018-priser'!D181*$B$10,IF(ISTEXT('Prisopregnede 2018-priser'!D181),'Prisopregnede 2018-priser'!D181,""))</f>
        <v/>
      </c>
    </row>
    <row r="178" spans="1:4" ht="15.75" x14ac:dyDescent="0.25">
      <c r="A178" s="67" t="s">
        <v>116</v>
      </c>
      <c r="B178" s="69" t="str">
        <f>A1</f>
        <v>2024-priser</v>
      </c>
      <c r="C178" s="49" t="str">
        <f>IF(ISNUMBER('Prisopregnede 2018-priser'!C182),'Prisopregnede 2018-priser'!C182*$B$10,IF(ISTEXT('Prisopregnede 2018-priser'!C182),'Prisopregnede 2018-priser'!C182,""))</f>
        <v/>
      </c>
      <c r="D178" s="49" t="str">
        <f>IF(ISNUMBER('Prisopregnede 2018-priser'!D182),'Prisopregnede 2018-priser'!D182*$B$10,IF(ISTEXT('Prisopregnede 2018-priser'!D182),'Prisopregnede 2018-priser'!D182,""))</f>
        <v/>
      </c>
    </row>
    <row r="179" spans="1:4" ht="15" x14ac:dyDescent="0.2">
      <c r="A179" s="117"/>
      <c r="B179" s="116" t="str">
        <f>IF(ISNUMBER('Prisopregnede 2018-priser'!#REF!),'Prisopregnede 2018-priser'!#REF!*$B$10,IF(ISTEXT('Prisopregnede 2018-priser'!#REF!),'Prisopregnede 2018-priser'!#REF!,""))</f>
        <v/>
      </c>
      <c r="C179" s="49" t="str">
        <f>IF(ISNUMBER('Prisopregnede 2018-priser'!C183),'Prisopregnede 2018-priser'!C183*$B$10,IF(ISTEXT('Prisopregnede 2018-priser'!C183),'Prisopregnede 2018-priser'!C183,""))</f>
        <v/>
      </c>
      <c r="D179" s="49" t="str">
        <f>IF(ISNUMBER('Prisopregnede 2018-priser'!D183),'Prisopregnede 2018-priser'!D183*$B$10,IF(ISTEXT('Prisopregnede 2018-priser'!D183),'Prisopregnede 2018-priser'!D183,""))</f>
        <v/>
      </c>
    </row>
    <row r="180" spans="1:4" x14ac:dyDescent="0.2">
      <c r="A180" s="117" t="s">
        <v>89</v>
      </c>
      <c r="B180" s="78">
        <f>IF(ISNUMBER('2014-basis (ex pendler)'!B140),'2014-basis (ex pendler)'!B140*B$10,IF(ISTEXT('2014-basis (ex pendler)'!B140),'2014-basis (ex pendler)'!B140,""))</f>
        <v>445.15444353206192</v>
      </c>
      <c r="C180" s="49" t="str">
        <f>IF(ISNUMBER('Prisopregnede 2018-priser'!C184),'Prisopregnede 2018-priser'!C184*$B$10,IF(ISTEXT('Prisopregnede 2018-priser'!C184),'Prisopregnede 2018-priser'!C184,""))</f>
        <v/>
      </c>
      <c r="D180" s="49" t="str">
        <f>IF(ISNUMBER('Prisopregnede 2018-priser'!D184),'Prisopregnede 2018-priser'!D184*$B$10,IF(ISTEXT('Prisopregnede 2018-priser'!D184),'Prisopregnede 2018-priser'!D184,""))</f>
        <v/>
      </c>
    </row>
    <row r="181" spans="1:4" x14ac:dyDescent="0.2">
      <c r="A181" s="117" t="s">
        <v>90</v>
      </c>
      <c r="B181" s="78">
        <f>IF(ISNUMBER('2014-basis (ex pendler)'!B141),'2014-basis (ex pendler)'!B141*B$10,IF(ISTEXT('2014-basis (ex pendler)'!B141),'2014-basis (ex pendler)'!B141,""))</f>
        <v>221.75228222596897</v>
      </c>
      <c r="C181" s="49" t="str">
        <f>IF(ISNUMBER('Prisopregnede 2018-priser'!C185),'Prisopregnede 2018-priser'!C185*$B$10,IF(ISTEXT('Prisopregnede 2018-priser'!C185),'Prisopregnede 2018-priser'!C185,""))</f>
        <v/>
      </c>
      <c r="D181" s="49" t="str">
        <f>IF(ISNUMBER('Prisopregnede 2018-priser'!D185),'Prisopregnede 2018-priser'!D185*$B$10,IF(ISTEXT('Prisopregnede 2018-priser'!D185),'Prisopregnede 2018-priser'!D185,""))</f>
        <v/>
      </c>
    </row>
    <row r="182" spans="1:4" x14ac:dyDescent="0.2">
      <c r="A182" s="117" t="s">
        <v>17</v>
      </c>
      <c r="B182" s="78">
        <f>IF(ISNUMBER('2014-basis (ex pendler)'!B142),'2014-basis (ex pendler)'!B142*B$10,IF(ISTEXT('2014-basis (ex pendler)'!B142),'2014-basis (ex pendler)'!B142,""))</f>
        <v>142.31629375620844</v>
      </c>
      <c r="C182" s="49" t="str">
        <f>IF(ISNUMBER('Prisopregnede 2018-priser'!C186),'Prisopregnede 2018-priser'!C186*$B$10,IF(ISTEXT('Prisopregnede 2018-priser'!C186),'Prisopregnede 2018-priser'!C186,""))</f>
        <v/>
      </c>
      <c r="D182" s="49" t="str">
        <f>IF(ISNUMBER('Prisopregnede 2018-priser'!D186),'Prisopregnede 2018-priser'!D186*$B$10,IF(ISTEXT('Prisopregnede 2018-priser'!D186),'Prisopregnede 2018-priser'!D186,""))</f>
        <v/>
      </c>
    </row>
    <row r="183" spans="1:4" x14ac:dyDescent="0.2">
      <c r="A183" s="119" t="s">
        <v>93</v>
      </c>
      <c r="B183" s="85">
        <f>IF(ISNUMBER('2014-basis (ex pendler)'!B143),'2014-basis (ex pendler)'!B143*B$10,IF(ISTEXT('2014-basis (ex pendler)'!B143),'2014-basis (ex pendler)'!B143,""))</f>
        <v>640.03929832394351</v>
      </c>
      <c r="C183" s="49" t="str">
        <f>IF(ISNUMBER('Prisopregnede 2018-priser'!C187),'Prisopregnede 2018-priser'!C187*$B$10,IF(ISTEXT('Prisopregnede 2018-priser'!C187),'Prisopregnede 2018-priser'!C187,""))</f>
        <v/>
      </c>
      <c r="D183" s="49" t="str">
        <f>IF(ISNUMBER('Prisopregnede 2018-priser'!D187),'Prisopregnede 2018-priser'!D187*$B$10,IF(ISTEXT('Prisopregnede 2018-priser'!D187),'Prisopregnede 2018-priser'!D187,""))</f>
        <v/>
      </c>
    </row>
    <row r="184" spans="1:4" x14ac:dyDescent="0.2">
      <c r="B184" s="53"/>
    </row>
  </sheetData>
  <mergeCells count="6">
    <mergeCell ref="F13:F14"/>
    <mergeCell ref="C76:D76"/>
    <mergeCell ref="K76:L76"/>
    <mergeCell ref="F93:F94"/>
    <mergeCell ref="C156:D156"/>
    <mergeCell ref="K156:L15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N184"/>
  <sheetViews>
    <sheetView zoomScaleNormal="100" workbookViewId="0">
      <selection activeCell="A7" sqref="A7"/>
    </sheetView>
  </sheetViews>
  <sheetFormatPr defaultColWidth="9.140625" defaultRowHeight="12.75" x14ac:dyDescent="0.2"/>
  <cols>
    <col min="1" max="1" width="82.28515625" style="50" bestFit="1" customWidth="1"/>
    <col min="2" max="3" width="19.7109375" style="49" customWidth="1"/>
    <col min="4" max="4" width="21.140625" style="49" customWidth="1"/>
    <col min="5" max="5" width="14.42578125" style="50" customWidth="1"/>
    <col min="6" max="6" width="21.42578125" style="50" customWidth="1"/>
    <col min="7" max="7" width="20.28515625" style="50" customWidth="1"/>
    <col min="8" max="8" width="10.42578125" style="50" customWidth="1"/>
    <col min="9" max="9" width="70.28515625" style="50" bestFit="1" customWidth="1"/>
    <col min="10" max="10" width="13.5703125" style="50" bestFit="1" customWidth="1"/>
    <col min="11" max="11" width="17" style="50" customWidth="1"/>
    <col min="12" max="12" width="16.28515625" style="50" customWidth="1"/>
    <col min="13" max="13" width="14.85546875" style="50" customWidth="1"/>
    <col min="14" max="14" width="16.28515625" style="50" customWidth="1"/>
    <col min="15" max="16384" width="9.140625" style="50"/>
  </cols>
  <sheetData>
    <row r="1" spans="1:8" ht="23.25" x14ac:dyDescent="0.35">
      <c r="A1" s="136" t="s">
        <v>141</v>
      </c>
      <c r="B1" s="158"/>
      <c r="C1" s="137"/>
      <c r="D1" s="137"/>
      <c r="E1" s="138"/>
      <c r="F1" s="138"/>
      <c r="G1" s="139"/>
    </row>
    <row r="2" spans="1:8" ht="45" x14ac:dyDescent="0.2">
      <c r="A2" s="143" t="s">
        <v>102</v>
      </c>
      <c r="B2" s="86" t="s">
        <v>1</v>
      </c>
      <c r="C2" s="86" t="s">
        <v>2</v>
      </c>
      <c r="D2" s="86" t="s">
        <v>119</v>
      </c>
      <c r="E2" s="86" t="s">
        <v>107</v>
      </c>
      <c r="F2" s="86"/>
      <c r="G2" s="56" t="s">
        <v>126</v>
      </c>
    </row>
    <row r="3" spans="1:8" x14ac:dyDescent="0.2">
      <c r="A3" s="126" t="s">
        <v>123</v>
      </c>
      <c r="B3" s="127">
        <v>0</v>
      </c>
      <c r="C3" s="127">
        <v>0</v>
      </c>
      <c r="D3" s="128">
        <v>0.51149999999999995</v>
      </c>
      <c r="E3" s="127">
        <v>0</v>
      </c>
      <c r="F3" s="127"/>
      <c r="G3" s="129">
        <v>0</v>
      </c>
    </row>
    <row r="4" spans="1:8" x14ac:dyDescent="0.2">
      <c r="A4" s="126" t="s">
        <v>83</v>
      </c>
      <c r="B4" s="130">
        <v>99.4</v>
      </c>
      <c r="C4" s="130">
        <v>99.4</v>
      </c>
      <c r="D4" s="130">
        <v>99.4</v>
      </c>
      <c r="E4" s="130">
        <v>99.4</v>
      </c>
      <c r="F4" s="127"/>
      <c r="G4" s="154">
        <v>99.4</v>
      </c>
    </row>
    <row r="5" spans="1:8" x14ac:dyDescent="0.2">
      <c r="A5" s="126" t="s">
        <v>118</v>
      </c>
      <c r="B5" s="130">
        <v>102.6</v>
      </c>
      <c r="C5" s="130">
        <f>B5</f>
        <v>102.6</v>
      </c>
      <c r="D5" s="130">
        <f>B5</f>
        <v>102.6</v>
      </c>
      <c r="E5" s="149">
        <f>B5</f>
        <v>102.6</v>
      </c>
      <c r="F5" s="127"/>
      <c r="G5" s="150">
        <f t="shared" ref="G5:G6" si="0">B5</f>
        <v>102.6</v>
      </c>
    </row>
    <row r="6" spans="1:8" x14ac:dyDescent="0.2">
      <c r="A6" s="131" t="s">
        <v>145</v>
      </c>
      <c r="B6" s="132">
        <v>105.39999999999999</v>
      </c>
      <c r="C6" s="130">
        <f>B6</f>
        <v>105.39999999999999</v>
      </c>
      <c r="D6" s="130">
        <f>B6</f>
        <v>105.39999999999999</v>
      </c>
      <c r="E6" s="149">
        <f>B6</f>
        <v>105.39999999999999</v>
      </c>
      <c r="F6" s="134"/>
      <c r="G6" s="150">
        <f t="shared" si="0"/>
        <v>105.39999999999999</v>
      </c>
    </row>
    <row r="7" spans="1:8" x14ac:dyDescent="0.2">
      <c r="A7" s="131" t="s">
        <v>142</v>
      </c>
      <c r="B7" s="133">
        <v>2.4E-2</v>
      </c>
      <c r="C7" s="134">
        <f t="shared" ref="C7:C9" si="1">B7</f>
        <v>2.4E-2</v>
      </c>
      <c r="D7" s="134">
        <f t="shared" ref="D7:E9" si="2">B7</f>
        <v>2.4E-2</v>
      </c>
      <c r="E7" s="134">
        <f t="shared" si="2"/>
        <v>2.4E-2</v>
      </c>
      <c r="F7" s="134"/>
      <c r="G7" s="135">
        <f t="shared" ref="G7:G9" si="3">B7</f>
        <v>2.4E-2</v>
      </c>
    </row>
    <row r="8" spans="1:8" x14ac:dyDescent="0.2">
      <c r="A8" s="131" t="s">
        <v>143</v>
      </c>
      <c r="B8" s="133">
        <v>0.02</v>
      </c>
      <c r="C8" s="134">
        <f>B8</f>
        <v>0.02</v>
      </c>
      <c r="D8" s="134">
        <f>B8</f>
        <v>0.02</v>
      </c>
      <c r="E8" s="134">
        <f>C8</f>
        <v>0.02</v>
      </c>
      <c r="F8" s="134"/>
      <c r="G8" s="135">
        <f t="shared" si="3"/>
        <v>0.02</v>
      </c>
    </row>
    <row r="9" spans="1:8" x14ac:dyDescent="0.2">
      <c r="A9" s="131" t="s">
        <v>146</v>
      </c>
      <c r="B9" s="133">
        <v>1.23761077989556E-2</v>
      </c>
      <c r="C9" s="134">
        <f t="shared" si="1"/>
        <v>1.23761077989556E-2</v>
      </c>
      <c r="D9" s="134">
        <f t="shared" si="2"/>
        <v>1.23761077989556E-2</v>
      </c>
      <c r="E9" s="134">
        <f t="shared" si="2"/>
        <v>1.23761077989556E-2</v>
      </c>
      <c r="F9" s="134"/>
      <c r="G9" s="135">
        <f t="shared" si="3"/>
        <v>1.23761077989556E-2</v>
      </c>
      <c r="H9" s="3"/>
    </row>
    <row r="10" spans="1:8" x14ac:dyDescent="0.2">
      <c r="A10" s="140" t="s">
        <v>105</v>
      </c>
      <c r="B10" s="141">
        <f>(1-B3)*B6/B4*(1+B7)*(1+B8)*(1+B9)</f>
        <v>1.1212339570581906</v>
      </c>
      <c r="C10" s="141">
        <f>(1-C3)*C6/C4*(1+C7)*(1+C8)*(1+C9)</f>
        <v>1.1212339570581906</v>
      </c>
      <c r="D10" s="141">
        <f>(1-D3)*D6/D4*(1+D7)*(1+D8)*(1+D9)</f>
        <v>0.54772278802292607</v>
      </c>
      <c r="E10" s="141">
        <f>E6/E5*(1+E7)*(1+E8)*(1+E9)</f>
        <v>1.0862636971889292</v>
      </c>
      <c r="F10" s="141"/>
      <c r="G10" s="142">
        <f>(1+G7)*(1+G8)</f>
        <v>1.0444800000000001</v>
      </c>
    </row>
    <row r="12" spans="1:8" ht="15.75" x14ac:dyDescent="0.25">
      <c r="A12" s="67" t="s">
        <v>76</v>
      </c>
      <c r="B12" s="91" t="str">
        <f>A1</f>
        <v>2023-priser</v>
      </c>
      <c r="C12" s="91" t="str">
        <f>B12</f>
        <v>2023-priser</v>
      </c>
      <c r="D12" s="92" t="str">
        <f>C12</f>
        <v>2023-priser</v>
      </c>
    </row>
    <row r="13" spans="1:8" ht="15" customHeight="1" x14ac:dyDescent="0.25">
      <c r="A13" s="70"/>
      <c r="B13" s="71"/>
      <c r="C13" s="71"/>
      <c r="D13" s="72"/>
      <c r="F13" s="199" t="s">
        <v>144</v>
      </c>
      <c r="G13" s="146" t="str">
        <f>A1</f>
        <v>2023-priser</v>
      </c>
    </row>
    <row r="14" spans="1:8" ht="60" customHeight="1" x14ac:dyDescent="0.2">
      <c r="A14" s="73" t="s">
        <v>0</v>
      </c>
      <c r="B14" s="74" t="s">
        <v>1</v>
      </c>
      <c r="C14" s="74" t="s">
        <v>2</v>
      </c>
      <c r="D14" s="75" t="s">
        <v>122</v>
      </c>
      <c r="F14" s="200"/>
      <c r="G14" s="147" t="s">
        <v>127</v>
      </c>
    </row>
    <row r="15" spans="1:8" ht="15.75" x14ac:dyDescent="0.25">
      <c r="A15" s="93" t="s">
        <v>4</v>
      </c>
      <c r="B15" s="94"/>
      <c r="C15" s="94"/>
      <c r="D15" s="95"/>
      <c r="F15" s="57"/>
      <c r="G15" s="58"/>
    </row>
    <row r="16" spans="1:8" x14ac:dyDescent="0.2">
      <c r="A16" s="79"/>
      <c r="B16" s="94"/>
      <c r="C16" s="94"/>
      <c r="D16" s="95"/>
      <c r="F16" s="57"/>
      <c r="G16" s="58"/>
    </row>
    <row r="17" spans="1:7" x14ac:dyDescent="0.2">
      <c r="A17" s="80" t="s">
        <v>5</v>
      </c>
      <c r="B17" s="94"/>
      <c r="C17" s="94"/>
      <c r="D17" s="95"/>
      <c r="F17" s="57"/>
      <c r="G17" s="58"/>
    </row>
    <row r="18" spans="1:7" x14ac:dyDescent="0.2">
      <c r="A18" s="81" t="s">
        <v>6</v>
      </c>
      <c r="B18" s="77">
        <f>IF(ISNUMBER('2014-basis (ex pendler)'!B7),'2014-basis (ex pendler)'!B7*B$10,IF(ISTEXT('2014-basis (ex pendler)'!B7),'2014-basis (ex pendler)'!B7,""))</f>
        <v>215.25449507603142</v>
      </c>
      <c r="C18" s="77" t="str">
        <f>IF(ISNUMBER('2014-basis (ex pendler)'!C7),'2014-basis (ex pendler)'!C7*C$10,IF(ISTEXT('2014-basis (ex pendler)'!C7),'2014-basis (ex pendler)'!C7,""))</f>
        <v/>
      </c>
      <c r="D18" s="78">
        <f>IF(ISNUMBER('2014-basis (ex pendler)'!D7),'2014-basis (ex pendler)'!D7*D$10-G18,IF(ISTEXT('2014-basis (ex pendler)'!D7),'2014-basis (ex pendler)'!D7,""))</f>
        <v>68.07646532336949</v>
      </c>
      <c r="F18" s="61">
        <v>0</v>
      </c>
      <c r="G18" s="60">
        <f t="shared" ref="G18:G71" si="4">IF(F18="","",F18*$G$10)</f>
        <v>0</v>
      </c>
    </row>
    <row r="19" spans="1:7" x14ac:dyDescent="0.2">
      <c r="A19" s="81" t="s">
        <v>7</v>
      </c>
      <c r="B19" s="77">
        <f>IF(ISNUMBER('2014-basis (ex pendler)'!B8),'2014-basis (ex pendler)'!B8*$B$10,IF(ISTEXT('2014-basis (ex pendler)'!B8),'2014-basis (ex pendler)'!B8,""))</f>
        <v>107.62724753801571</v>
      </c>
      <c r="C19" s="77" t="str">
        <f>IF(ISNUMBER('2014-basis (ex pendler)'!C8),'2014-basis (ex pendler)'!C8*C$10,IF(ISTEXT('2014-basis (ex pendler)'!C8),'2014-basis (ex pendler)'!C8,""))</f>
        <v/>
      </c>
      <c r="D19" s="78">
        <f>IF(ISNUMBER('2014-basis (ex pendler)'!D8),'2014-basis (ex pendler)'!D8*D$10-G19,IF(ISTEXT('2014-basis (ex pendler)'!D8),'2014-basis (ex pendler)'!D8,""))</f>
        <v>47.317771657300582</v>
      </c>
      <c r="F19" s="61">
        <v>0</v>
      </c>
      <c r="G19" s="60">
        <f t="shared" si="4"/>
        <v>0</v>
      </c>
    </row>
    <row r="20" spans="1:7" x14ac:dyDescent="0.2">
      <c r="A20" s="81" t="s">
        <v>8</v>
      </c>
      <c r="B20" s="77" t="str">
        <f>IF(ISNUMBER('2014-basis (ex pendler)'!B9),'2014-basis (ex pendler)'!B9*$B$10,IF(ISTEXT('2014-basis (ex pendler)'!B9),'2014-basis (ex pendler)'!B9,""))</f>
        <v>Gratis</v>
      </c>
      <c r="C20" s="77" t="str">
        <f>IF(ISNUMBER('2014-basis (ex pendler)'!C9),'2014-basis (ex pendler)'!C9*C$10,IF(ISTEXT('2014-basis (ex pendler)'!C9),'2014-basis (ex pendler)'!C9,""))</f>
        <v/>
      </c>
      <c r="D20" s="78" t="str">
        <f>IF(ISNUMBER('2014-basis (ex pendler)'!D9),'2014-basis (ex pendler)'!D9*D$10-G20,IF(ISTEXT('2014-basis (ex pendler)'!D9),'2014-basis (ex pendler)'!D9,""))</f>
        <v/>
      </c>
      <c r="F20" s="61">
        <v>0</v>
      </c>
      <c r="G20" s="60">
        <f t="shared" si="4"/>
        <v>0</v>
      </c>
    </row>
    <row r="21" spans="1:7" x14ac:dyDescent="0.2">
      <c r="A21" s="81" t="s">
        <v>10</v>
      </c>
      <c r="B21" s="77">
        <f>IF(ISNUMBER('2014-basis (ex pendler)'!B10),'2014-basis (ex pendler)'!B10*$B$10,IF(ISTEXT('2014-basis (ex pendler)'!B10),'2014-basis (ex pendler)'!B10,""))</f>
        <v>107.62724753801571</v>
      </c>
      <c r="C21" s="77" t="str">
        <f>IF(ISNUMBER('2014-basis (ex pendler)'!C10),'2014-basis (ex pendler)'!C10*C$10,IF(ISTEXT('2014-basis (ex pendler)'!C10),'2014-basis (ex pendler)'!C10,""))</f>
        <v/>
      </c>
      <c r="D21" s="78">
        <f>IF(ISNUMBER('2014-basis (ex pendler)'!D10),'2014-basis (ex pendler)'!D10*D$10-G21,IF(ISTEXT('2014-basis (ex pendler)'!D10),'2014-basis (ex pendler)'!D10,""))</f>
        <v>47.317771657300582</v>
      </c>
      <c r="F21" s="61">
        <v>0</v>
      </c>
      <c r="G21" s="60">
        <f t="shared" si="4"/>
        <v>0</v>
      </c>
    </row>
    <row r="22" spans="1:7" x14ac:dyDescent="0.2">
      <c r="A22" s="81" t="s">
        <v>11</v>
      </c>
      <c r="B22" s="77">
        <f>IF(ISNUMBER('2014-basis (ex pendler)'!B11),'2014-basis (ex pendler)'!B11*$B$10,IF(ISTEXT('2014-basis (ex pendler)'!B11),'2014-basis (ex pendler)'!B11,""))</f>
        <v>107.62724753801571</v>
      </c>
      <c r="C22" s="77" t="str">
        <f>IF(ISNUMBER('2014-basis (ex pendler)'!C11),'2014-basis (ex pendler)'!C11*C$10,IF(ISTEXT('2014-basis (ex pendler)'!C11),'2014-basis (ex pendler)'!C11,""))</f>
        <v/>
      </c>
      <c r="D22" s="78">
        <f>IF(ISNUMBER('2014-basis (ex pendler)'!D11),'2014-basis (ex pendler)'!D11*D$10-G22,IF(ISTEXT('2014-basis (ex pendler)'!D11),'2014-basis (ex pendler)'!D11,""))</f>
        <v>47.317771657300582</v>
      </c>
      <c r="F22" s="61">
        <v>0</v>
      </c>
      <c r="G22" s="60">
        <f t="shared" si="4"/>
        <v>0</v>
      </c>
    </row>
    <row r="23" spans="1:7" x14ac:dyDescent="0.2">
      <c r="A23" s="82" t="s">
        <v>12</v>
      </c>
      <c r="B23" s="77">
        <f>IF(ISNUMBER('2014-basis (ex pendler)'!B12),'2014-basis (ex pendler)'!B12*$B$10,IF(ISTEXT('2014-basis (ex pendler)'!B12),'2014-basis (ex pendler)'!B12,""))</f>
        <v>160.33645585932126</v>
      </c>
      <c r="C23" s="77" t="str">
        <f>IF(ISNUMBER('2014-basis (ex pendler)'!C12),'2014-basis (ex pendler)'!C12*C$10,IF(ISTEXT('2014-basis (ex pendler)'!C12),'2014-basis (ex pendler)'!C12,""))</f>
        <v/>
      </c>
      <c r="D23" s="78" t="str">
        <f>IF(ISNUMBER('2014-basis (ex pendler)'!D12),'2014-basis (ex pendler)'!D12*D$10-G23,IF(ISTEXT('2014-basis (ex pendler)'!D12),'2014-basis (ex pendler)'!D12,""))</f>
        <v/>
      </c>
      <c r="F23" s="61">
        <v>0</v>
      </c>
      <c r="G23" s="60">
        <f t="shared" si="4"/>
        <v>0</v>
      </c>
    </row>
    <row r="24" spans="1:7" x14ac:dyDescent="0.2">
      <c r="A24" s="81" t="s">
        <v>13</v>
      </c>
      <c r="B24" s="77">
        <f>IF(ISNUMBER('2014-basis (ex pendler)'!B13),'2014-basis (ex pendler)'!B13*$B$10,IF(ISTEXT('2014-basis (ex pendler)'!B13),'2014-basis (ex pendler)'!B13,""))</f>
        <v>86.335014693480673</v>
      </c>
      <c r="C24" s="77" t="str">
        <f>IF(ISNUMBER('2014-basis (ex pendler)'!C13),'2014-basis (ex pendler)'!C13*C$10,IF(ISTEXT('2014-basis (ex pendler)'!C13),'2014-basis (ex pendler)'!C13,""))</f>
        <v/>
      </c>
      <c r="D24" s="78" t="str">
        <f>IF(ISNUMBER('2014-basis (ex pendler)'!D13),'2014-basis (ex pendler)'!D13*D$10-G24,IF(ISTEXT('2014-basis (ex pendler)'!D13),'2014-basis (ex pendler)'!D13,""))</f>
        <v/>
      </c>
      <c r="F24" s="61">
        <v>0</v>
      </c>
      <c r="G24" s="60">
        <f t="shared" si="4"/>
        <v>0</v>
      </c>
    </row>
    <row r="25" spans="1:7" x14ac:dyDescent="0.2">
      <c r="A25" s="79"/>
      <c r="B25" s="77" t="str">
        <f>IF(ISNUMBER('2014-basis (ex pendler)'!B14),'2014-basis (ex pendler)'!B14*$B$10,IF(ISTEXT('2014-basis (ex pendler)'!B14),'2014-basis (ex pendler)'!B14,""))</f>
        <v/>
      </c>
      <c r="C25" s="77" t="str">
        <f>IF(ISNUMBER('2014-basis (ex pendler)'!C14),'2014-basis (ex pendler)'!C14*C$10,IF(ISTEXT('2014-basis (ex pendler)'!C14),'2014-basis (ex pendler)'!C14,""))</f>
        <v/>
      </c>
      <c r="D25" s="78" t="str">
        <f>IF(ISNUMBER('2014-basis (ex pendler)'!D14),'2014-basis (ex pendler)'!D14*D$10-G25,IF(ISTEXT('2014-basis (ex pendler)'!D14),'2014-basis (ex pendler)'!D14,""))</f>
        <v/>
      </c>
      <c r="F25" s="61">
        <v>0</v>
      </c>
      <c r="G25" s="60">
        <f t="shared" si="4"/>
        <v>0</v>
      </c>
    </row>
    <row r="26" spans="1:7" x14ac:dyDescent="0.2">
      <c r="A26" s="80" t="s">
        <v>17</v>
      </c>
      <c r="B26" s="77" t="str">
        <f>IF(ISNUMBER('2014-basis (ex pendler)'!B15),'2014-basis (ex pendler)'!B15*$B$10,IF(ISTEXT('2014-basis (ex pendler)'!B15),'2014-basis (ex pendler)'!B15,""))</f>
        <v/>
      </c>
      <c r="C26" s="77" t="str">
        <f>IF(ISNUMBER('2014-basis (ex pendler)'!C15),'2014-basis (ex pendler)'!C15*C$10,IF(ISTEXT('2014-basis (ex pendler)'!C15),'2014-basis (ex pendler)'!C15,""))</f>
        <v/>
      </c>
      <c r="D26" s="78" t="str">
        <f>IF(ISNUMBER('2014-basis (ex pendler)'!D15),'2014-basis (ex pendler)'!D15*D$10-G26,IF(ISTEXT('2014-basis (ex pendler)'!D15),'2014-basis (ex pendler)'!D15,""))</f>
        <v/>
      </c>
      <c r="F26" s="61">
        <v>0</v>
      </c>
      <c r="G26" s="60">
        <f t="shared" si="4"/>
        <v>0</v>
      </c>
    </row>
    <row r="27" spans="1:7" x14ac:dyDescent="0.2">
      <c r="A27" s="81" t="s">
        <v>18</v>
      </c>
      <c r="B27" s="77">
        <f>IF(ISNUMBER('2014-basis (ex pendler)'!B16),'2014-basis (ex pendler)'!B16*$B$10,IF(ISTEXT('2014-basis (ex pendler)'!B16),'2014-basis (ex pendler)'!B16,""))</f>
        <v>1258.8878499662246</v>
      </c>
      <c r="C27" s="77" t="str">
        <f>IF(ISNUMBER('2014-basis (ex pendler)'!C16),'2014-basis (ex pendler)'!C16*C$10,IF(ISTEXT('2014-basis (ex pendler)'!C16),'2014-basis (ex pendler)'!C16,""))</f>
        <v/>
      </c>
      <c r="D27" s="78">
        <f>IF(ISNUMBER('2014-basis (ex pendler)'!D16),'2014-basis (ex pendler)'!D16*D$10-G27,IF(ISTEXT('2014-basis (ex pendler)'!D16),'2014-basis (ex pendler)'!D16,""))</f>
        <v>323.63343522251625</v>
      </c>
      <c r="F27" s="61">
        <v>32.25</v>
      </c>
      <c r="G27" s="60">
        <f t="shared" si="4"/>
        <v>33.684480000000001</v>
      </c>
    </row>
    <row r="28" spans="1:7" x14ac:dyDescent="0.2">
      <c r="A28" s="81" t="s">
        <v>19</v>
      </c>
      <c r="B28" s="77">
        <f>IF(ISNUMBER('2014-basis (ex pendler)'!B17),'2014-basis (ex pendler)'!B17*$B$10,IF(ISTEXT('2014-basis (ex pendler)'!B17),'2014-basis (ex pendler)'!B17,""))</f>
        <v>1510.6721473632119</v>
      </c>
      <c r="C28" s="77" t="str">
        <f>IF(ISNUMBER('2014-basis (ex pendler)'!C17),'2014-basis (ex pendler)'!C17*C$10,IF(ISTEXT('2014-basis (ex pendler)'!C17),'2014-basis (ex pendler)'!C17,""))</f>
        <v/>
      </c>
      <c r="D28" s="78">
        <f>IF(ISNUMBER('2014-basis (ex pendler)'!D17),'2014-basis (ex pendler)'!D17*D$10-G28,IF(ISTEXT('2014-basis (ex pendler)'!D17),'2014-basis (ex pendler)'!D17,""))</f>
        <v>368.74053297047152</v>
      </c>
      <c r="F28" s="61">
        <v>73.13</v>
      </c>
      <c r="G28" s="60">
        <f>IF(F28="","",F28*$G$10)</f>
        <v>76.382822399999995</v>
      </c>
    </row>
    <row r="29" spans="1:7" x14ac:dyDescent="0.2">
      <c r="A29" s="81" t="s">
        <v>20</v>
      </c>
      <c r="B29" s="77">
        <f>IF(ISNUMBER('2014-basis (ex pendler)'!B18),'2014-basis (ex pendler)'!B18*$B$10,IF(ISTEXT('2014-basis (ex pendler)'!B18),'2014-basis (ex pendler)'!B18,""))</f>
        <v>405.71850736150628</v>
      </c>
      <c r="C29" s="77">
        <f>IF(ISNUMBER('2014-basis (ex pendler)'!C18),'2014-basis (ex pendler)'!C18*C$10,IF(ISTEXT('2014-basis (ex pendler)'!C18),'2014-basis (ex pendler)'!C18,""))</f>
        <v>629.44953115289763</v>
      </c>
      <c r="D29" s="78">
        <f>IF(ISNUMBER('2014-basis (ex pendler)'!D18),'2014-basis (ex pendler)'!D18*D$10-G29,IF(ISTEXT('2014-basis (ex pendler)'!D18),'2014-basis (ex pendler)'!D18,""))</f>
        <v>192.11924512692156</v>
      </c>
      <c r="F29" s="61">
        <v>0</v>
      </c>
      <c r="G29" s="60">
        <f t="shared" si="4"/>
        <v>0</v>
      </c>
    </row>
    <row r="30" spans="1:7" x14ac:dyDescent="0.2">
      <c r="A30" s="81" t="s">
        <v>21</v>
      </c>
      <c r="B30" s="77">
        <f>IF(ISNUMBER('2014-basis (ex pendler)'!B19),'2014-basis (ex pendler)'!B19*$B$10,IF(ISTEXT('2014-basis (ex pendler)'!B19),'2014-basis (ex pendler)'!B19,""))</f>
        <v>517.90917710474889</v>
      </c>
      <c r="C30" s="77">
        <f>IF(ISNUMBER('2014-basis (ex pendler)'!C19),'2014-basis (ex pendler)'!C19*C$10,IF(ISTEXT('2014-basis (ex pendler)'!C19),'2014-basis (ex pendler)'!C19,""))</f>
        <v>755.33046751182064</v>
      </c>
      <c r="D30" s="78">
        <f>IF(ISNUMBER('2014-basis (ex pendler)'!D19),'2014-basis (ex pendler)'!D19*D$10-G30,IF(ISTEXT('2014-basis (ex pendler)'!D19),'2014-basis (ex pendler)'!D19,""))</f>
        <v>230.55566488194134</v>
      </c>
      <c r="F30" s="61">
        <v>11.23</v>
      </c>
      <c r="G30" s="60">
        <f t="shared" si="4"/>
        <v>11.729510400000001</v>
      </c>
    </row>
    <row r="31" spans="1:7" x14ac:dyDescent="0.2">
      <c r="A31" s="81" t="s">
        <v>22</v>
      </c>
      <c r="B31" s="77">
        <f>IF(ISNUMBER('2014-basis (ex pendler)'!B20),'2014-basis (ex pendler)'!B20*$B$10,IF(ISTEXT('2014-basis (ex pendler)'!B20),'2014-basis (ex pendler)'!B20,""))</f>
        <v>467.02758013344811</v>
      </c>
      <c r="C31" s="77">
        <f>IF(ISNUMBER('2014-basis (ex pendler)'!C20),'2014-basis (ex pendler)'!C20*C$10,IF(ISTEXT('2014-basis (ex pendler)'!C20),'2014-basis (ex pendler)'!C20,""))</f>
        <v>803.59958936317582</v>
      </c>
      <c r="D31" s="78">
        <f>IF(ISNUMBER('2014-basis (ex pendler)'!D20),'2014-basis (ex pendler)'!D20*D$10-G31,IF(ISTEXT('2014-basis (ex pendler)'!D20),'2014-basis (ex pendler)'!D20,""))</f>
        <v>226.00685402189998</v>
      </c>
      <c r="F31" s="61">
        <v>0</v>
      </c>
      <c r="G31" s="60">
        <f t="shared" si="4"/>
        <v>0</v>
      </c>
    </row>
    <row r="32" spans="1:7" x14ac:dyDescent="0.2">
      <c r="A32" s="79"/>
      <c r="B32" s="77" t="str">
        <f>IF(ISNUMBER('2014-basis (ex pendler)'!B21),'2014-basis (ex pendler)'!B21*$B$10,IF(ISTEXT('2014-basis (ex pendler)'!B21),'2014-basis (ex pendler)'!B21,""))</f>
        <v/>
      </c>
      <c r="C32" s="77" t="str">
        <f>IF(ISNUMBER('2014-basis (ex pendler)'!C21),'2014-basis (ex pendler)'!C21*C$10,IF(ISTEXT('2014-basis (ex pendler)'!C21),'2014-basis (ex pendler)'!C21,""))</f>
        <v/>
      </c>
      <c r="D32" s="78" t="str">
        <f>IF(ISNUMBER('2014-basis (ex pendler)'!D21),'2014-basis (ex pendler)'!D21*D$10-G32,IF(ISTEXT('2014-basis (ex pendler)'!D21),'2014-basis (ex pendler)'!D21,""))</f>
        <v/>
      </c>
      <c r="F32" s="61">
        <v>0</v>
      </c>
      <c r="G32" s="60">
        <f t="shared" si="4"/>
        <v>0</v>
      </c>
    </row>
    <row r="33" spans="1:7" x14ac:dyDescent="0.2">
      <c r="A33" s="80" t="s">
        <v>26</v>
      </c>
      <c r="B33" s="77" t="str">
        <f>IF(ISNUMBER('2014-basis (ex pendler)'!B22),'2014-basis (ex pendler)'!B22*$B$10,IF(ISTEXT('2014-basis (ex pendler)'!B22),'2014-basis (ex pendler)'!B22,""))</f>
        <v/>
      </c>
      <c r="C33" s="77" t="str">
        <f>IF(ISNUMBER('2014-basis (ex pendler)'!C22),'2014-basis (ex pendler)'!C22*C$10,IF(ISTEXT('2014-basis (ex pendler)'!C22),'2014-basis (ex pendler)'!C22,""))</f>
        <v/>
      </c>
      <c r="D33" s="78" t="str">
        <f>IF(ISNUMBER('2014-basis (ex pendler)'!D22),'2014-basis (ex pendler)'!D22*D$10-G33,IF(ISTEXT('2014-basis (ex pendler)'!D22),'2014-basis (ex pendler)'!D22,""))</f>
        <v/>
      </c>
      <c r="F33" s="61">
        <v>0</v>
      </c>
      <c r="G33" s="60">
        <f t="shared" si="4"/>
        <v>0</v>
      </c>
    </row>
    <row r="34" spans="1:7" x14ac:dyDescent="0.2">
      <c r="A34" s="81" t="s">
        <v>27</v>
      </c>
      <c r="B34" s="77">
        <f>IF(ISNUMBER('2014-basis (ex pendler)'!B23),'2014-basis (ex pendler)'!B23*$B$10,IF(ISTEXT('2014-basis (ex pendler)'!B23),'2014-basis (ex pendler)'!B23,""))</f>
        <v>1847.2441565929396</v>
      </c>
      <c r="C34" s="77" t="str">
        <f>IF(ISNUMBER('2014-basis (ex pendler)'!C23),'2014-basis (ex pendler)'!C23*C$10,IF(ISTEXT('2014-basis (ex pendler)'!C23),'2014-basis (ex pendler)'!C23,""))</f>
        <v/>
      </c>
      <c r="D34" s="78">
        <f>IF(ISNUMBER('2014-basis (ex pendler)'!D23),'2014-basis (ex pendler)'!D23*D$10-G34,IF(ISTEXT('2014-basis (ex pendler)'!D23),'2014-basis (ex pendler)'!D23,""))</f>
        <v>426.74869329353288</v>
      </c>
      <c r="F34" s="61">
        <v>19.91</v>
      </c>
      <c r="G34" s="60">
        <f t="shared" si="4"/>
        <v>20.795596800000002</v>
      </c>
    </row>
    <row r="35" spans="1:7" x14ac:dyDescent="0.2">
      <c r="A35" s="81" t="s">
        <v>28</v>
      </c>
      <c r="B35" s="77">
        <f>IF(ISNUMBER('2014-basis (ex pendler)'!B24),'2014-basis (ex pendler)'!B24*$B$10,IF(ISTEXT('2014-basis (ex pendler)'!B24),'2014-basis (ex pendler)'!B24,""))</f>
        <v>2268.615089994978</v>
      </c>
      <c r="C35" s="77" t="str">
        <f>IF(ISNUMBER('2014-basis (ex pendler)'!C24),'2014-basis (ex pendler)'!C24*C$10,IF(ISTEXT('2014-basis (ex pendler)'!C24),'2014-basis (ex pendler)'!C24,""))</f>
        <v/>
      </c>
      <c r="D35" s="78">
        <f>IF(ISNUMBER('2014-basis (ex pendler)'!D24),'2014-basis (ex pendler)'!D24*D$10-G35,IF(ISTEXT('2014-basis (ex pendler)'!D24),'2014-basis (ex pendler)'!D24,""))</f>
        <v>192.05528385804601</v>
      </c>
      <c r="F35" s="61">
        <v>190.47</v>
      </c>
      <c r="G35" s="60">
        <f t="shared" si="4"/>
        <v>198.94210560000002</v>
      </c>
    </row>
    <row r="36" spans="1:7" x14ac:dyDescent="0.2">
      <c r="A36" s="81" t="s">
        <v>29</v>
      </c>
      <c r="B36" s="77">
        <f>IF(ISNUMBER('2014-basis (ex pendler)'!B25),'2014-basis (ex pendler)'!B25*$B$10,IF(ISTEXT('2014-basis (ex pendler)'!B25),'2014-basis (ex pendler)'!B25,""))</f>
        <v>824.10695843777012</v>
      </c>
      <c r="C36" s="77">
        <f>IF(ISNUMBER('2014-basis (ex pendler)'!C25),'2014-basis (ex pendler)'!C25*C$10,IF(ISTEXT('2014-basis (ex pendler)'!C25),'2014-basis (ex pendler)'!C25,""))</f>
        <v>1172.8107190828673</v>
      </c>
      <c r="D36" s="78">
        <f>IF(ISNUMBER('2014-basis (ex pendler)'!D25),'2014-basis (ex pendler)'!D25*D$10-G36,IF(ISTEXT('2014-basis (ex pendler)'!D25),'2014-basis (ex pendler)'!D25,""))</f>
        <v>383.74006251674223</v>
      </c>
      <c r="F36" s="61">
        <v>0</v>
      </c>
      <c r="G36" s="60">
        <f t="shared" si="4"/>
        <v>0</v>
      </c>
    </row>
    <row r="37" spans="1:7" x14ac:dyDescent="0.2">
      <c r="A37" s="81" t="s">
        <v>30</v>
      </c>
      <c r="B37" s="77">
        <f>IF(ISNUMBER('2014-basis (ex pendler)'!B26),'2014-basis (ex pendler)'!B26*$B$10,IF(ISTEXT('2014-basis (ex pendler)'!B26),'2014-basis (ex pendler)'!B26,""))</f>
        <v>1061.8085573341066</v>
      </c>
      <c r="C37" s="77">
        <f>IF(ISNUMBER('2014-basis (ex pendler)'!C26),'2014-basis (ex pendler)'!C26*C$10,IF(ISTEXT('2014-basis (ex pendler)'!C26),'2014-basis (ex pendler)'!C26,""))</f>
        <v>1499.0898005868009</v>
      </c>
      <c r="D37" s="78">
        <f>IF(ISNUMBER('2014-basis (ex pendler)'!D26),'2014-basis (ex pendler)'!D26*D$10-G37,IF(ISTEXT('2014-basis (ex pendler)'!D26),'2014-basis (ex pendler)'!D26,""))</f>
        <v>493.68445775658421</v>
      </c>
      <c r="F37" s="61">
        <v>0</v>
      </c>
      <c r="G37" s="60">
        <f t="shared" si="4"/>
        <v>0</v>
      </c>
    </row>
    <row r="38" spans="1:7" x14ac:dyDescent="0.2">
      <c r="A38" s="81" t="s">
        <v>31</v>
      </c>
      <c r="B38" s="77">
        <f>IF(ISNUMBER('2014-basis (ex pendler)'!B27),'2014-basis (ex pendler)'!B27*$B$10,IF(ISTEXT('2014-basis (ex pendler)'!B27),'2014-basis (ex pendler)'!B27,""))</f>
        <v>0.11212339570581907</v>
      </c>
      <c r="C38" s="77" t="str">
        <f>IF(ISNUMBER('2014-basis (ex pendler)'!C27),'2014-basis (ex pendler)'!C27*C$10,IF(ISTEXT('2014-basis (ex pendler)'!C27),'2014-basis (ex pendler)'!C27,""))</f>
        <v/>
      </c>
      <c r="D38" s="78" t="str">
        <f>IF(ISNUMBER('2014-basis (ex pendler)'!D27),'2014-basis (ex pendler)'!D27*D$10-G38,IF(ISTEXT('2014-basis (ex pendler)'!D27),'2014-basis (ex pendler)'!D27,""))</f>
        <v/>
      </c>
      <c r="F38" s="61">
        <v>0</v>
      </c>
      <c r="G38" s="60">
        <f t="shared" si="4"/>
        <v>0</v>
      </c>
    </row>
    <row r="39" spans="1:7" x14ac:dyDescent="0.2">
      <c r="A39" s="79"/>
      <c r="B39" s="77" t="str">
        <f>IF(ISNUMBER('2014-basis (ex pendler)'!B28),'2014-basis (ex pendler)'!B28*$B$10,IF(ISTEXT('2014-basis (ex pendler)'!B28),'2014-basis (ex pendler)'!B28,""))</f>
        <v/>
      </c>
      <c r="C39" s="77" t="str">
        <f>IF(ISNUMBER('2014-basis (ex pendler)'!C28),'2014-basis (ex pendler)'!C28*C$10,IF(ISTEXT('2014-basis (ex pendler)'!C28),'2014-basis (ex pendler)'!C28,""))</f>
        <v/>
      </c>
      <c r="D39" s="78" t="str">
        <f>IF(ISNUMBER('2014-basis (ex pendler)'!D28),'2014-basis (ex pendler)'!D28*D$10-G39,IF(ISTEXT('2014-basis (ex pendler)'!D28),'2014-basis (ex pendler)'!D28,""))</f>
        <v/>
      </c>
      <c r="F39" s="61">
        <v>0</v>
      </c>
      <c r="G39" s="60">
        <f t="shared" si="4"/>
        <v>0</v>
      </c>
    </row>
    <row r="40" spans="1:7" x14ac:dyDescent="0.2">
      <c r="A40" s="80" t="s">
        <v>35</v>
      </c>
      <c r="B40" s="77" t="str">
        <f>IF(ISNUMBER('2014-basis (ex pendler)'!B29),'2014-basis (ex pendler)'!B29*$B$10,IF(ISTEXT('2014-basis (ex pendler)'!B29),'2014-basis (ex pendler)'!B29,""))</f>
        <v/>
      </c>
      <c r="C40" s="77" t="str">
        <f>IF(ISNUMBER('2014-basis (ex pendler)'!C29),'2014-basis (ex pendler)'!C29*C$10,IF(ISTEXT('2014-basis (ex pendler)'!C29),'2014-basis (ex pendler)'!C29,""))</f>
        <v/>
      </c>
      <c r="D40" s="78" t="str">
        <f>IF(ISNUMBER('2014-basis (ex pendler)'!D29),'2014-basis (ex pendler)'!D29*D$10-G40,IF(ISTEXT('2014-basis (ex pendler)'!D29),'2014-basis (ex pendler)'!D29,""))</f>
        <v/>
      </c>
      <c r="F40" s="61">
        <v>0</v>
      </c>
      <c r="G40" s="60">
        <f t="shared" si="4"/>
        <v>0</v>
      </c>
    </row>
    <row r="41" spans="1:7" x14ac:dyDescent="0.2">
      <c r="A41" s="81" t="s">
        <v>36</v>
      </c>
      <c r="B41" s="77">
        <f>IF(ISNUMBER('2014-basis (ex pendler)'!B30),'2014-basis (ex pendler)'!B30*$B$10,IF(ISTEXT('2014-basis (ex pendler)'!B30),'2014-basis (ex pendler)'!B30,""))</f>
        <v>1761.1446010304412</v>
      </c>
      <c r="C41" s="77" t="str">
        <f>IF(ISNUMBER('2014-basis (ex pendler)'!C30),'2014-basis (ex pendler)'!C30*C$10,IF(ISTEXT('2014-basis (ex pendler)'!C30),'2014-basis (ex pendler)'!C30,""))</f>
        <v/>
      </c>
      <c r="D41" s="78" t="str">
        <f>IF(ISNUMBER('2014-basis (ex pendler)'!D30),'2014-basis (ex pendler)'!D30*D$10-G41,IF(ISTEXT('2014-basis (ex pendler)'!D30),'2014-basis (ex pendler)'!D30,""))</f>
        <v/>
      </c>
      <c r="F41" s="61">
        <v>0</v>
      </c>
      <c r="G41" s="60">
        <f t="shared" si="4"/>
        <v>0</v>
      </c>
    </row>
    <row r="42" spans="1:7" x14ac:dyDescent="0.2">
      <c r="A42" s="81" t="s">
        <v>37</v>
      </c>
      <c r="B42" s="77">
        <f>IF(ISNUMBER('2014-basis (ex pendler)'!B31),'2014-basis (ex pendler)'!B31*$B$10,IF(ISTEXT('2014-basis (ex pendler)'!B31),'2014-basis (ex pendler)'!B31,""))</f>
        <v>1905.9519665845064</v>
      </c>
      <c r="C42" s="77" t="str">
        <f>IF(ISNUMBER('2014-basis (ex pendler)'!C31),'2014-basis (ex pendler)'!C31*C$10,IF(ISTEXT('2014-basis (ex pendler)'!C31),'2014-basis (ex pendler)'!C31,""))</f>
        <v/>
      </c>
      <c r="D42" s="78" t="str">
        <f>IF(ISNUMBER('2014-basis (ex pendler)'!D31),'2014-basis (ex pendler)'!D31*D$10-G42,IF(ISTEXT('2014-basis (ex pendler)'!D31),'2014-basis (ex pendler)'!D31,""))</f>
        <v/>
      </c>
      <c r="F42" s="61">
        <v>0</v>
      </c>
      <c r="G42" s="60">
        <f t="shared" si="4"/>
        <v>0</v>
      </c>
    </row>
    <row r="43" spans="1:7" x14ac:dyDescent="0.2">
      <c r="A43" s="81" t="s">
        <v>77</v>
      </c>
      <c r="B43" s="77" t="str">
        <f>IF(ISNUMBER('2014-basis (ex pendler)'!B32),'2014-basis (ex pendler)'!B32*$B$10,IF(ISTEXT('2014-basis (ex pendler)'!B32),'2014-basis (ex pendler)'!B32,""))</f>
        <v/>
      </c>
      <c r="C43" s="77" t="str">
        <f>IF(ISNUMBER('2014-basis (ex pendler)'!C32),'2014-basis (ex pendler)'!C32*C$10,IF(ISTEXT('2014-basis (ex pendler)'!C32),'2014-basis (ex pendler)'!C32,""))</f>
        <v/>
      </c>
      <c r="D43" s="78">
        <f>IF(ISNUMBER('2014-basis (ex pendler)'!D32),'2014-basis (ex pendler)'!D32*D$10-G43,IF(ISTEXT('2014-basis (ex pendler)'!D32),'2014-basis (ex pendler)'!D32,""))</f>
        <v>477.75667908087746</v>
      </c>
      <c r="F43" s="61">
        <v>0</v>
      </c>
      <c r="G43" s="60">
        <f t="shared" si="4"/>
        <v>0</v>
      </c>
    </row>
    <row r="44" spans="1:7" x14ac:dyDescent="0.2">
      <c r="A44" s="81" t="s">
        <v>38</v>
      </c>
      <c r="B44" s="77">
        <f>IF(ISNUMBER('2014-basis (ex pendler)'!B33),'2014-basis (ex pendler)'!B33*$B$10,IF(ISTEXT('2014-basis (ex pendler)'!B33),'2014-basis (ex pendler)'!B33,""))</f>
        <v>826.34942635188645</v>
      </c>
      <c r="C44" s="77">
        <f>IF(ISNUMBER('2014-basis (ex pendler)'!C33),'2014-basis (ex pendler)'!C33*C$10,IF(ISTEXT('2014-basis (ex pendler)'!C33),'2014-basis (ex pendler)'!C33,""))</f>
        <v>1131.3250626717142</v>
      </c>
      <c r="D44" s="78">
        <f>IF(ISNUMBER('2014-basis (ex pendler)'!D33),'2014-basis (ex pendler)'!D33*D$10-G44,IF(ISTEXT('2014-basis (ex pendler)'!D33),'2014-basis (ex pendler)'!D33,""))</f>
        <v>382.03664464599092</v>
      </c>
      <c r="F44" s="61">
        <v>0</v>
      </c>
      <c r="G44" s="60">
        <f t="shared" si="4"/>
        <v>0</v>
      </c>
    </row>
    <row r="45" spans="1:7" x14ac:dyDescent="0.2">
      <c r="A45" s="81" t="s">
        <v>39</v>
      </c>
      <c r="B45" s="77">
        <f>IF(ISNUMBER('2014-basis (ex pendler)'!B34),'2014-basis (ex pendler)'!B34*$B$10,IF(ISTEXT('2014-basis (ex pendler)'!B34),'2014-basis (ex pendler)'!B34,""))</f>
        <v>1051.7174517205829</v>
      </c>
      <c r="C45" s="77">
        <f>IF(ISNUMBER('2014-basis (ex pendler)'!C34),'2014-basis (ex pendler)'!C34*C$10,IF(ISTEXT('2014-basis (ex pendler)'!C34),'2014-basis (ex pendler)'!C34,""))</f>
        <v>1275.9642431322209</v>
      </c>
      <c r="D45" s="78">
        <f>IF(ISNUMBER('2014-basis (ex pendler)'!D34),'2014-basis (ex pendler)'!D34*D$10-G45,IF(ISTEXT('2014-basis (ex pendler)'!D34),'2014-basis (ex pendler)'!D34,""))</f>
        <v>476.16280576773079</v>
      </c>
      <c r="F45" s="61">
        <v>0</v>
      </c>
      <c r="G45" s="60">
        <f t="shared" si="4"/>
        <v>0</v>
      </c>
    </row>
    <row r="46" spans="1:7" x14ac:dyDescent="0.2">
      <c r="A46" s="79"/>
      <c r="B46" s="77" t="str">
        <f>IF(ISNUMBER('2014-basis (ex pendler)'!B35),'2014-basis (ex pendler)'!B35*$B$10,IF(ISTEXT('2014-basis (ex pendler)'!B35),'2014-basis (ex pendler)'!B35,""))</f>
        <v/>
      </c>
      <c r="C46" s="77" t="str">
        <f>IF(ISNUMBER('2014-basis (ex pendler)'!C35),'2014-basis (ex pendler)'!C35*C$10,IF(ISTEXT('2014-basis (ex pendler)'!C35),'2014-basis (ex pendler)'!C35,""))</f>
        <v/>
      </c>
      <c r="D46" s="78" t="str">
        <f>IF(ISNUMBER('2014-basis (ex pendler)'!D35),'2014-basis (ex pendler)'!D35*D$10-G46,IF(ISTEXT('2014-basis (ex pendler)'!D35),'2014-basis (ex pendler)'!D35,""))</f>
        <v/>
      </c>
      <c r="F46" s="61">
        <v>0</v>
      </c>
      <c r="G46" s="60">
        <f t="shared" si="4"/>
        <v>0</v>
      </c>
    </row>
    <row r="47" spans="1:7" x14ac:dyDescent="0.2">
      <c r="A47" s="80" t="s">
        <v>43</v>
      </c>
      <c r="B47" s="77" t="str">
        <f>IF(ISNUMBER('2014-basis (ex pendler)'!B36),'2014-basis (ex pendler)'!B36*$B$10,IF(ISTEXT('2014-basis (ex pendler)'!B36),'2014-basis (ex pendler)'!B36,""))</f>
        <v/>
      </c>
      <c r="C47" s="77" t="str">
        <f>IF(ISNUMBER('2014-basis (ex pendler)'!C36),'2014-basis (ex pendler)'!C36*C$10,IF(ISTEXT('2014-basis (ex pendler)'!C36),'2014-basis (ex pendler)'!C36,""))</f>
        <v/>
      </c>
      <c r="D47" s="78" t="str">
        <f>IF(ISNUMBER('2014-basis (ex pendler)'!D36),'2014-basis (ex pendler)'!D36*D$10-G47,IF(ISTEXT('2014-basis (ex pendler)'!D36),'2014-basis (ex pendler)'!D36,""))</f>
        <v/>
      </c>
      <c r="F47" s="61">
        <v>0</v>
      </c>
      <c r="G47" s="60">
        <f t="shared" si="4"/>
        <v>0</v>
      </c>
    </row>
    <row r="48" spans="1:7" x14ac:dyDescent="0.2">
      <c r="A48" s="81" t="s">
        <v>44</v>
      </c>
      <c r="B48" s="77">
        <f>IF(ISNUMBER('2014-basis (ex pendler)'!B37),'2014-basis (ex pendler)'!B37*$B$10,IF(ISTEXT('2014-basis (ex pendler)'!B37),'2014-basis (ex pendler)'!B37,""))</f>
        <v>350.94622855921364</v>
      </c>
      <c r="C48" s="77" t="str">
        <f>IF(ISNUMBER('2014-basis (ex pendler)'!C37),'2014-basis (ex pendler)'!C37*C$10,IF(ISTEXT('2014-basis (ex pendler)'!C37),'2014-basis (ex pendler)'!C37,""))</f>
        <v/>
      </c>
      <c r="D48" s="78">
        <f>IF(ISNUMBER('2014-basis (ex pendler)'!D37),'2014-basis (ex pendler)'!D37*D$10-G48,IF(ISTEXT('2014-basis (ex pendler)'!D37),'2014-basis (ex pendler)'!D37,""))</f>
        <v>153.85482778605828</v>
      </c>
      <c r="F48" s="61">
        <v>0.42</v>
      </c>
      <c r="G48" s="60">
        <f t="shared" si="4"/>
        <v>0.4386816</v>
      </c>
    </row>
    <row r="49" spans="1:7" x14ac:dyDescent="0.2">
      <c r="A49" s="81" t="s">
        <v>45</v>
      </c>
      <c r="B49" s="77">
        <f>IF(ISNUMBER('2014-basis (ex pendler)'!B38),'2014-basis (ex pendler)'!B38*$B$10,IF(ISTEXT('2014-basis (ex pendler)'!B38),'2014-basis (ex pendler)'!B38,""))</f>
        <v>460.82715635091637</v>
      </c>
      <c r="C49" s="77" t="str">
        <f>IF(ISNUMBER('2014-basis (ex pendler)'!C38),'2014-basis (ex pendler)'!C38*C$10,IF(ISTEXT('2014-basis (ex pendler)'!C38),'2014-basis (ex pendler)'!C38,""))</f>
        <v/>
      </c>
      <c r="D49" s="78">
        <f>IF(ISNUMBER('2014-basis (ex pendler)'!D38),'2014-basis (ex pendler)'!D38*D$10-G49,IF(ISTEXT('2014-basis (ex pendler)'!D38),'2014-basis (ex pendler)'!D38,""))</f>
        <v>158.5933218574022</v>
      </c>
      <c r="F49" s="61">
        <v>12.9</v>
      </c>
      <c r="G49" s="60">
        <f t="shared" si="4"/>
        <v>13.473792000000001</v>
      </c>
    </row>
    <row r="50" spans="1:7" x14ac:dyDescent="0.2">
      <c r="A50" s="81" t="s">
        <v>46</v>
      </c>
      <c r="B50" s="77">
        <f>IF(ISNUMBER('2014-basis (ex pendler)'!B39),'2014-basis (ex pendler)'!B39*$B$10,IF(ISTEXT('2014-basis (ex pendler)'!B39),'2014-basis (ex pendler)'!B39,""))</f>
        <v>134.36867741385356</v>
      </c>
      <c r="C50" s="77" t="str">
        <f>IF(ISNUMBER('2014-basis (ex pendler)'!C39),'2014-basis (ex pendler)'!C39*C$10,IF(ISTEXT('2014-basis (ex pendler)'!C39),'2014-basis (ex pendler)'!C39,""))</f>
        <v/>
      </c>
      <c r="D50" s="78" t="str">
        <f>IF(ISNUMBER('2014-basis (ex pendler)'!D39),'2014-basis (ex pendler)'!D39*D$10-G50,IF(ISTEXT('2014-basis (ex pendler)'!D39),'2014-basis (ex pendler)'!D39,""))</f>
        <v/>
      </c>
      <c r="F50" s="61">
        <v>0</v>
      </c>
      <c r="G50" s="60">
        <f t="shared" si="4"/>
        <v>0</v>
      </c>
    </row>
    <row r="51" spans="1:7" x14ac:dyDescent="0.2">
      <c r="A51" s="79"/>
      <c r="B51" s="77" t="str">
        <f>IF(ISNUMBER('2014-basis (ex pendler)'!B40),'2014-basis (ex pendler)'!B40*$B$10,IF(ISTEXT('2014-basis (ex pendler)'!B40),'2014-basis (ex pendler)'!B40,""))</f>
        <v/>
      </c>
      <c r="C51" s="77" t="str">
        <f>IF(ISNUMBER('2014-basis (ex pendler)'!C40),'2014-basis (ex pendler)'!C40*C$10,IF(ISTEXT('2014-basis (ex pendler)'!C40),'2014-basis (ex pendler)'!C40,""))</f>
        <v/>
      </c>
      <c r="D51" s="78" t="str">
        <f>IF(ISNUMBER('2014-basis (ex pendler)'!D40),'2014-basis (ex pendler)'!D40*D$10-G51,IF(ISTEXT('2014-basis (ex pendler)'!D40),'2014-basis (ex pendler)'!D40,""))</f>
        <v/>
      </c>
      <c r="F51" s="61">
        <v>0</v>
      </c>
      <c r="G51" s="60">
        <f t="shared" si="4"/>
        <v>0</v>
      </c>
    </row>
    <row r="52" spans="1:7" x14ac:dyDescent="0.2">
      <c r="A52" s="80" t="s">
        <v>49</v>
      </c>
      <c r="B52" s="77" t="str">
        <f>IF(ISNUMBER('2014-basis (ex pendler)'!B41),'2014-basis (ex pendler)'!B41*$B$10,IF(ISTEXT('2014-basis (ex pendler)'!B41),'2014-basis (ex pendler)'!B41,""))</f>
        <v/>
      </c>
      <c r="C52" s="77" t="str">
        <f>IF(ISNUMBER('2014-basis (ex pendler)'!C41),'2014-basis (ex pendler)'!C41*C$10,IF(ISTEXT('2014-basis (ex pendler)'!C41),'2014-basis (ex pendler)'!C41,""))</f>
        <v/>
      </c>
      <c r="D52" s="78" t="str">
        <f>IF(ISNUMBER('2014-basis (ex pendler)'!D41),'2014-basis (ex pendler)'!D41*D$10-G52,IF(ISTEXT('2014-basis (ex pendler)'!D41),'2014-basis (ex pendler)'!D41,""))</f>
        <v/>
      </c>
      <c r="F52" s="61">
        <v>0</v>
      </c>
      <c r="G52" s="60">
        <f t="shared" si="4"/>
        <v>0</v>
      </c>
    </row>
    <row r="53" spans="1:7" x14ac:dyDescent="0.2">
      <c r="A53" s="81" t="s">
        <v>50</v>
      </c>
      <c r="B53" s="77">
        <f>IF(ISNUMBER('2014-basis (ex pendler)'!B42),'2014-basis (ex pendler)'!B42*$B$10,IF(ISTEXT('2014-basis (ex pendler)'!B42),'2014-basis (ex pendler)'!B42,""))</f>
        <v>20.877376280423512</v>
      </c>
      <c r="C53" s="77" t="str">
        <f>IF(ISNUMBER('2014-basis (ex pendler)'!C42),'2014-basis (ex pendler)'!C42*C$10,IF(ISTEXT('2014-basis (ex pendler)'!C42),'2014-basis (ex pendler)'!C42,""))</f>
        <v/>
      </c>
      <c r="D53" s="78" t="str">
        <f>IF(ISNUMBER('2014-basis (ex pendler)'!D42),'2014-basis (ex pendler)'!D42*D$10-G53,IF(ISTEXT('2014-basis (ex pendler)'!D42),'2014-basis (ex pendler)'!D42,""))</f>
        <v/>
      </c>
      <c r="F53" s="61">
        <v>0</v>
      </c>
      <c r="G53" s="60">
        <f t="shared" si="4"/>
        <v>0</v>
      </c>
    </row>
    <row r="54" spans="1:7" x14ac:dyDescent="0.2">
      <c r="A54" s="81" t="s">
        <v>51</v>
      </c>
      <c r="B54" s="77">
        <f>IF(ISNUMBER('2014-basis (ex pendler)'!B43),'2014-basis (ex pendler)'!B43*$B$10,IF(ISTEXT('2014-basis (ex pendler)'!B43),'2014-basis (ex pendler)'!B43,""))</f>
        <v>10.438688140211756</v>
      </c>
      <c r="C54" s="77" t="str">
        <f>IF(ISNUMBER('2014-basis (ex pendler)'!C43),'2014-basis (ex pendler)'!C43*C$10,IF(ISTEXT('2014-basis (ex pendler)'!C43),'2014-basis (ex pendler)'!C43,""))</f>
        <v/>
      </c>
      <c r="D54" s="78" t="str">
        <f>IF(ISNUMBER('2014-basis (ex pendler)'!D43),'2014-basis (ex pendler)'!D43*D$10-G54,IF(ISTEXT('2014-basis (ex pendler)'!D43),'2014-basis (ex pendler)'!D43,""))</f>
        <v/>
      </c>
      <c r="F54" s="61">
        <v>0</v>
      </c>
      <c r="G54" s="60">
        <f t="shared" si="4"/>
        <v>0</v>
      </c>
    </row>
    <row r="55" spans="1:7" x14ac:dyDescent="0.2">
      <c r="A55" s="81" t="s">
        <v>52</v>
      </c>
      <c r="B55" s="77" t="str">
        <f>IF(ISNUMBER('2014-basis (ex pendler)'!B44),'2014-basis (ex pendler)'!B44*$B$10,IF(ISTEXT('2014-basis (ex pendler)'!B44),'2014-basis (ex pendler)'!B44,""))</f>
        <v>Gratis</v>
      </c>
      <c r="C55" s="77" t="str">
        <f>IF(ISNUMBER('2014-basis (ex pendler)'!C44),'2014-basis (ex pendler)'!C44*C$10,IF(ISTEXT('2014-basis (ex pendler)'!C44),'2014-basis (ex pendler)'!C44,""))</f>
        <v/>
      </c>
      <c r="D55" s="78" t="str">
        <f>IF(ISNUMBER('2014-basis (ex pendler)'!D44),'2014-basis (ex pendler)'!D44*D$10-G55,IF(ISTEXT('2014-basis (ex pendler)'!D44),'2014-basis (ex pendler)'!D44,""))</f>
        <v/>
      </c>
      <c r="F55" s="61">
        <v>0</v>
      </c>
      <c r="G55" s="60">
        <f t="shared" si="4"/>
        <v>0</v>
      </c>
    </row>
    <row r="56" spans="1:7" x14ac:dyDescent="0.2">
      <c r="A56" s="81"/>
      <c r="B56" s="77" t="str">
        <f>IF(ISNUMBER('2014-basis (ex pendler)'!B45),'2014-basis (ex pendler)'!B45*$B$10,IF(ISTEXT('2014-basis (ex pendler)'!B45),'2014-basis (ex pendler)'!B45,""))</f>
        <v/>
      </c>
      <c r="C56" s="77" t="str">
        <f>IF(ISNUMBER('2014-basis (ex pendler)'!C45),'2014-basis (ex pendler)'!C45*C$10,IF(ISTEXT('2014-basis (ex pendler)'!C45),'2014-basis (ex pendler)'!C45,""))</f>
        <v/>
      </c>
      <c r="D56" s="78" t="str">
        <f>IF(ISNUMBER('2014-basis (ex pendler)'!D45),'2014-basis (ex pendler)'!D45*D$10-G56,IF(ISTEXT('2014-basis (ex pendler)'!D45),'2014-basis (ex pendler)'!D45,""))</f>
        <v/>
      </c>
      <c r="F56" s="61">
        <v>0</v>
      </c>
      <c r="G56" s="60">
        <f t="shared" si="4"/>
        <v>0</v>
      </c>
    </row>
    <row r="57" spans="1:7" x14ac:dyDescent="0.2">
      <c r="A57" s="80" t="s">
        <v>53</v>
      </c>
      <c r="B57" s="77" t="str">
        <f>IF(ISNUMBER('2014-basis (ex pendler)'!B46),'2014-basis (ex pendler)'!B46*$B$10,IF(ISTEXT('2014-basis (ex pendler)'!B46),'2014-basis (ex pendler)'!B46,""))</f>
        <v/>
      </c>
      <c r="C57" s="77" t="str">
        <f>IF(ISNUMBER('2014-basis (ex pendler)'!C46),'2014-basis (ex pendler)'!C46*C$10,IF(ISTEXT('2014-basis (ex pendler)'!C46),'2014-basis (ex pendler)'!C46,""))</f>
        <v/>
      </c>
      <c r="D57" s="78" t="str">
        <f>IF(ISNUMBER('2014-basis (ex pendler)'!D46),'2014-basis (ex pendler)'!D46*D$10-G57,IF(ISTEXT('2014-basis (ex pendler)'!D46),'2014-basis (ex pendler)'!D46,""))</f>
        <v/>
      </c>
      <c r="F57" s="61">
        <v>0</v>
      </c>
      <c r="G57" s="60">
        <f t="shared" si="4"/>
        <v>0</v>
      </c>
    </row>
    <row r="58" spans="1:7" x14ac:dyDescent="0.2">
      <c r="A58" s="81" t="s">
        <v>54</v>
      </c>
      <c r="B58" s="77">
        <f>IF(ISNUMBER('2014-basis (ex pendler)'!B47),'2014-basis (ex pendler)'!B47*$B$10,IF(ISTEXT('2014-basis (ex pendler)'!B47),'2014-basis (ex pendler)'!B47,""))</f>
        <v>5871.7901097180384</v>
      </c>
      <c r="C58" s="77" t="str">
        <f>IF(ISNUMBER('2014-basis (ex pendler)'!C47),'2014-basis (ex pendler)'!C47*C$10,IF(ISTEXT('2014-basis (ex pendler)'!C47),'2014-basis (ex pendler)'!C47,""))</f>
        <v/>
      </c>
      <c r="D58" s="78" t="str">
        <f>IF(ISNUMBER('2014-basis (ex pendler)'!D47),'2014-basis (ex pendler)'!D47*D$10-G58,IF(ISTEXT('2014-basis (ex pendler)'!D47),'2014-basis (ex pendler)'!D47,""))</f>
        <v/>
      </c>
      <c r="F58" s="61">
        <v>0</v>
      </c>
      <c r="G58" s="60">
        <f t="shared" si="4"/>
        <v>0</v>
      </c>
    </row>
    <row r="59" spans="1:7" x14ac:dyDescent="0.2">
      <c r="A59" s="81" t="s">
        <v>55</v>
      </c>
      <c r="B59" s="77">
        <f>IF(ISNUMBER('2014-basis (ex pendler)'!B48),'2014-basis (ex pendler)'!B48*$B$10,IF(ISTEXT('2014-basis (ex pendler)'!B48),'2014-basis (ex pendler)'!B48,""))</f>
        <v>6453.6208347146749</v>
      </c>
      <c r="C59" s="77" t="str">
        <f>IF(ISNUMBER('2014-basis (ex pendler)'!C48),'2014-basis (ex pendler)'!C48*C$10,IF(ISTEXT('2014-basis (ex pendler)'!C48),'2014-basis (ex pendler)'!C48,""))</f>
        <v/>
      </c>
      <c r="D59" s="78" t="str">
        <f>IF(ISNUMBER('2014-basis (ex pendler)'!D48),'2014-basis (ex pendler)'!D48*D$10-G59,IF(ISTEXT('2014-basis (ex pendler)'!D48),'2014-basis (ex pendler)'!D48,""))</f>
        <v/>
      </c>
      <c r="F59" s="61">
        <v>0</v>
      </c>
      <c r="G59" s="60">
        <f t="shared" si="4"/>
        <v>0</v>
      </c>
    </row>
    <row r="60" spans="1:7" x14ac:dyDescent="0.2">
      <c r="A60" s="81" t="s">
        <v>56</v>
      </c>
      <c r="B60" s="77">
        <f>IF(ISNUMBER('2014-basis (ex pendler)'!B49),'2014-basis (ex pendler)'!B49*$B$10,IF(ISTEXT('2014-basis (ex pendler)'!B49),'2014-basis (ex pendler)'!B49,""))</f>
        <v>7036.7521911014983</v>
      </c>
      <c r="C60" s="77" t="str">
        <f>IF(ISNUMBER('2014-basis (ex pendler)'!C49),'2014-basis (ex pendler)'!C49*C$10,IF(ISTEXT('2014-basis (ex pendler)'!C49),'2014-basis (ex pendler)'!C49,""))</f>
        <v/>
      </c>
      <c r="D60" s="78" t="str">
        <f>IF(ISNUMBER('2014-basis (ex pendler)'!D49),'2014-basis (ex pendler)'!D49*D$10-G60,IF(ISTEXT('2014-basis (ex pendler)'!D49),'2014-basis (ex pendler)'!D49,""))</f>
        <v/>
      </c>
      <c r="F60" s="61">
        <v>0</v>
      </c>
      <c r="G60" s="60">
        <f t="shared" si="4"/>
        <v>0</v>
      </c>
    </row>
    <row r="61" spans="1:7" x14ac:dyDescent="0.2">
      <c r="A61" s="81" t="s">
        <v>79</v>
      </c>
      <c r="B61" s="77" t="str">
        <f>IF(ISNUMBER('2014-basis (ex pendler)'!B50),'2014-basis (ex pendler)'!B50*$B$10,IF(ISTEXT('2014-basis (ex pendler)'!B50),'2014-basis (ex pendler)'!B50,""))</f>
        <v/>
      </c>
      <c r="C61" s="77" t="str">
        <f>IF(ISNUMBER('2014-basis (ex pendler)'!C50),'2014-basis (ex pendler)'!C50*C$10,IF(ISTEXT('2014-basis (ex pendler)'!C50),'2014-basis (ex pendler)'!C50,""))</f>
        <v/>
      </c>
      <c r="D61" s="78">
        <f>IF(ISNUMBER('2014-basis (ex pendler)'!D50),'2014-basis (ex pendler)'!D50*D$10-G61,IF(ISTEXT('2014-basis (ex pendler)'!D50),'2014-basis (ex pendler)'!D50,""))</f>
        <v>1789.7280276879528</v>
      </c>
      <c r="F61" s="61">
        <v>0</v>
      </c>
      <c r="G61" s="60">
        <f t="shared" si="4"/>
        <v>0</v>
      </c>
    </row>
    <row r="62" spans="1:7" x14ac:dyDescent="0.2">
      <c r="A62" s="81" t="s">
        <v>57</v>
      </c>
      <c r="B62" s="77">
        <f>IF(ISNUMBER('2014-basis (ex pendler)'!B51),'2014-basis (ex pendler)'!B51*$B$10,IF(ISTEXT('2014-basis (ex pendler)'!B51),'2014-basis (ex pendler)'!B51,""))</f>
        <v>581.83072499663626</v>
      </c>
      <c r="C62" s="77" t="str">
        <f>IF(ISNUMBER('2014-basis (ex pendler)'!C51),'2014-basis (ex pendler)'!C51*C$10,IF(ISTEXT('2014-basis (ex pendler)'!C51),'2014-basis (ex pendler)'!C51,""))</f>
        <v/>
      </c>
      <c r="D62" s="78" t="str">
        <f>IF(ISNUMBER('2014-basis (ex pendler)'!D51),'2014-basis (ex pendler)'!D51*D$10-G62,IF(ISTEXT('2014-basis (ex pendler)'!D51),'2014-basis (ex pendler)'!D51,""))</f>
        <v/>
      </c>
      <c r="F62" s="61">
        <v>0</v>
      </c>
      <c r="G62" s="60">
        <f t="shared" si="4"/>
        <v>0</v>
      </c>
    </row>
    <row r="63" spans="1:7" x14ac:dyDescent="0.2">
      <c r="A63" s="79"/>
      <c r="B63" s="77" t="str">
        <f>IF(ISNUMBER('2014-basis (ex pendler)'!B52),'2014-basis (ex pendler)'!B52*$B$10,IF(ISTEXT('2014-basis (ex pendler)'!B52),'2014-basis (ex pendler)'!B52,""))</f>
        <v/>
      </c>
      <c r="C63" s="77" t="str">
        <f>IF(ISNUMBER('2014-basis (ex pendler)'!C52),'2014-basis (ex pendler)'!C52*C$10,IF(ISTEXT('2014-basis (ex pendler)'!C52),'2014-basis (ex pendler)'!C52,""))</f>
        <v/>
      </c>
      <c r="D63" s="78" t="str">
        <f>IF(ISNUMBER('2014-basis (ex pendler)'!D52),'2014-basis (ex pendler)'!D52*D$10-G63,IF(ISTEXT('2014-basis (ex pendler)'!D52),'2014-basis (ex pendler)'!D52,""))</f>
        <v/>
      </c>
      <c r="F63" s="61">
        <v>0</v>
      </c>
      <c r="G63" s="60">
        <f t="shared" si="4"/>
        <v>0</v>
      </c>
    </row>
    <row r="64" spans="1:7" x14ac:dyDescent="0.2">
      <c r="A64" s="80" t="s">
        <v>58</v>
      </c>
      <c r="B64" s="77" t="str">
        <f>IF(ISNUMBER('2014-basis (ex pendler)'!B53),'2014-basis (ex pendler)'!B53*$B$10,IF(ISTEXT('2014-basis (ex pendler)'!B53),'2014-basis (ex pendler)'!B53,""))</f>
        <v/>
      </c>
      <c r="C64" s="77" t="str">
        <f>IF(ISNUMBER('2014-basis (ex pendler)'!C53),'2014-basis (ex pendler)'!C53*C$10,IF(ISTEXT('2014-basis (ex pendler)'!C53),'2014-basis (ex pendler)'!C53,""))</f>
        <v/>
      </c>
      <c r="D64" s="78" t="str">
        <f>IF(ISNUMBER('2014-basis (ex pendler)'!D53),'2014-basis (ex pendler)'!D53*D$10-G64,IF(ISTEXT('2014-basis (ex pendler)'!D53),'2014-basis (ex pendler)'!D53,""))</f>
        <v/>
      </c>
      <c r="F64" s="61">
        <v>0</v>
      </c>
      <c r="G64" s="60">
        <f t="shared" si="4"/>
        <v>0</v>
      </c>
    </row>
    <row r="65" spans="1:14" x14ac:dyDescent="0.2">
      <c r="A65" s="81" t="s">
        <v>59</v>
      </c>
      <c r="B65" s="77">
        <f>IF(ISNUMBER('2014-basis (ex pendler)'!B54),'2014-basis (ex pendler)'!B54*$B$10,IF(ISTEXT('2014-basis (ex pendler)'!B54),'2014-basis (ex pendler)'!B54,""))</f>
        <v>103.34413382205344</v>
      </c>
      <c r="C65" s="77" t="str">
        <f>IF(ISNUMBER('2014-basis (ex pendler)'!C54),'2014-basis (ex pendler)'!C54*C$10,IF(ISTEXT('2014-basis (ex pendler)'!C54),'2014-basis (ex pendler)'!C54,""))</f>
        <v/>
      </c>
      <c r="D65" s="78" t="str">
        <f>IF(ISNUMBER('2014-basis (ex pendler)'!D54),'2014-basis (ex pendler)'!D54*D$10-G65,IF(ISTEXT('2014-basis (ex pendler)'!D54),'2014-basis (ex pendler)'!D54,""))</f>
        <v/>
      </c>
      <c r="F65" s="61">
        <v>0</v>
      </c>
      <c r="G65" s="60">
        <f t="shared" si="4"/>
        <v>0</v>
      </c>
    </row>
    <row r="66" spans="1:14" x14ac:dyDescent="0.2">
      <c r="A66" s="81" t="s">
        <v>60</v>
      </c>
      <c r="B66" s="77">
        <f>IF(ISNUMBER('2014-basis (ex pendler)'!B55),'2014-basis (ex pendler)'!B55*$B$10,IF(ISTEXT('2014-basis (ex pendler)'!B55),'2014-basis (ex pendler)'!B55,""))</f>
        <v>134.71625994054162</v>
      </c>
      <c r="C66" s="77" t="str">
        <f>IF(ISNUMBER('2014-basis (ex pendler)'!C55),'2014-basis (ex pendler)'!C55*C$10,IF(ISTEXT('2014-basis (ex pendler)'!C55),'2014-basis (ex pendler)'!C55,""))</f>
        <v/>
      </c>
      <c r="D66" s="78" t="str">
        <f>IF(ISNUMBER('2014-basis (ex pendler)'!D55),'2014-basis (ex pendler)'!D55*D$10-G66,IF(ISTEXT('2014-basis (ex pendler)'!D55),'2014-basis (ex pendler)'!D55,""))</f>
        <v/>
      </c>
      <c r="F66" s="61">
        <v>0</v>
      </c>
      <c r="G66" s="60">
        <f t="shared" si="4"/>
        <v>0</v>
      </c>
    </row>
    <row r="67" spans="1:14" x14ac:dyDescent="0.2">
      <c r="A67" s="81" t="s">
        <v>61</v>
      </c>
      <c r="B67" s="77">
        <f>IF(ISNUMBER('2014-basis (ex pendler)'!B56),'2014-basis (ex pendler)'!B56*$B$10,IF(ISTEXT('2014-basis (ex pendler)'!B56),'2014-basis (ex pendler)'!B56,""))</f>
        <v>198.98539035911708</v>
      </c>
      <c r="C67" s="77" t="str">
        <f>IF(ISNUMBER('2014-basis (ex pendler)'!C56),'2014-basis (ex pendler)'!C56*C$10,IF(ISTEXT('2014-basis (ex pendler)'!C56),'2014-basis (ex pendler)'!C56,""))</f>
        <v/>
      </c>
      <c r="D67" s="78" t="str">
        <f>IF(ISNUMBER('2014-basis (ex pendler)'!D56),'2014-basis (ex pendler)'!D56*D$10-G67,IF(ISTEXT('2014-basis (ex pendler)'!D56),'2014-basis (ex pendler)'!D56,""))</f>
        <v/>
      </c>
      <c r="F67" s="61">
        <v>0</v>
      </c>
      <c r="G67" s="60">
        <f t="shared" si="4"/>
        <v>0</v>
      </c>
    </row>
    <row r="68" spans="1:14" x14ac:dyDescent="0.2">
      <c r="A68" s="81" t="s">
        <v>62</v>
      </c>
      <c r="B68" s="77">
        <f>IF(ISNUMBER('2014-basis (ex pendler)'!B57),'2014-basis (ex pendler)'!B57*$B$10,IF(ISTEXT('2014-basis (ex pendler)'!B57),'2014-basis (ex pendler)'!B57,""))</f>
        <v>215.9496601294075</v>
      </c>
      <c r="C68" s="77" t="str">
        <f>IF(ISNUMBER('2014-basis (ex pendler)'!C57),'2014-basis (ex pendler)'!C57*C$10,IF(ISTEXT('2014-basis (ex pendler)'!C57),'2014-basis (ex pendler)'!C57,""))</f>
        <v/>
      </c>
      <c r="D68" s="78" t="str">
        <f>IF(ISNUMBER('2014-basis (ex pendler)'!D57),'2014-basis (ex pendler)'!D57*D$10-G68,IF(ISTEXT('2014-basis (ex pendler)'!D57),'2014-basis (ex pendler)'!D57,""))</f>
        <v/>
      </c>
      <c r="F68" s="61">
        <v>0</v>
      </c>
      <c r="G68" s="60">
        <f t="shared" si="4"/>
        <v>0</v>
      </c>
    </row>
    <row r="69" spans="1:14" x14ac:dyDescent="0.2">
      <c r="A69" s="81" t="s">
        <v>63</v>
      </c>
      <c r="B69" s="77">
        <f>IF(ISNUMBER('2014-basis (ex pendler)'!B58),'2014-basis (ex pendler)'!B58*$B$10,IF(ISTEXT('2014-basis (ex pendler)'!B58),'2014-basis (ex pendler)'!B58,""))</f>
        <v>125.45486745524094</v>
      </c>
      <c r="C69" s="77" t="str">
        <f>IF(ISNUMBER('2014-basis (ex pendler)'!C58),'2014-basis (ex pendler)'!C58*C$10,IF(ISTEXT('2014-basis (ex pendler)'!C58),'2014-basis (ex pendler)'!C58,""))</f>
        <v/>
      </c>
      <c r="D69" s="78" t="str">
        <f>IF(ISNUMBER('2014-basis (ex pendler)'!D58),'2014-basis (ex pendler)'!D58*D$10-G69,IF(ISTEXT('2014-basis (ex pendler)'!D58),'2014-basis (ex pendler)'!D58,""))</f>
        <v/>
      </c>
      <c r="F69" s="61">
        <v>0</v>
      </c>
      <c r="G69" s="60">
        <f t="shared" si="4"/>
        <v>0</v>
      </c>
    </row>
    <row r="70" spans="1:14" x14ac:dyDescent="0.2">
      <c r="A70" s="81" t="s">
        <v>64</v>
      </c>
      <c r="B70" s="77">
        <f>IF(ISNUMBER('2014-basis (ex pendler)'!B59),'2014-basis (ex pendler)'!B59*$B$10,IF(ISTEXT('2014-basis (ex pendler)'!B59),'2014-basis (ex pendler)'!B59,""))</f>
        <v>12.546607979481152</v>
      </c>
      <c r="C70" s="77" t="str">
        <f>IF(ISNUMBER('2014-basis (ex pendler)'!C59),'2014-basis (ex pendler)'!C59*C$10,IF(ISTEXT('2014-basis (ex pendler)'!C59),'2014-basis (ex pendler)'!C59,""))</f>
        <v/>
      </c>
      <c r="D70" s="78" t="str">
        <f>IF(ISNUMBER('2014-basis (ex pendler)'!D59),'2014-basis (ex pendler)'!D59*D$10-G70,IF(ISTEXT('2014-basis (ex pendler)'!D59),'2014-basis (ex pendler)'!D59,""))</f>
        <v/>
      </c>
      <c r="F70" s="61">
        <v>0</v>
      </c>
      <c r="G70" s="60">
        <f t="shared" si="4"/>
        <v>0</v>
      </c>
    </row>
    <row r="71" spans="1:14" x14ac:dyDescent="0.2">
      <c r="A71" s="81" t="s">
        <v>65</v>
      </c>
      <c r="B71" s="77">
        <f>IF(ISNUMBER('2014-basis (ex pendler)'!B60),'2014-basis (ex pendler)'!B60*$B$10,IF(ISTEXT('2014-basis (ex pendler)'!B60),'2014-basis (ex pendler)'!B60,""))</f>
        <v>116.46257111963426</v>
      </c>
      <c r="C71" s="77" t="str">
        <f>IF(ISNUMBER('2014-basis (ex pendler)'!C60),'2014-basis (ex pendler)'!C60*C$10,IF(ISTEXT('2014-basis (ex pendler)'!C60),'2014-basis (ex pendler)'!C60,""))</f>
        <v/>
      </c>
      <c r="D71" s="78" t="str">
        <f>IF(ISNUMBER('2014-basis (ex pendler)'!D60),'2014-basis (ex pendler)'!D60*D$10-G71,IF(ISTEXT('2014-basis (ex pendler)'!D60),'2014-basis (ex pendler)'!D60,""))</f>
        <v/>
      </c>
      <c r="F71" s="62">
        <v>0</v>
      </c>
      <c r="G71" s="63">
        <f t="shared" si="4"/>
        <v>0</v>
      </c>
    </row>
    <row r="72" spans="1:14" x14ac:dyDescent="0.2">
      <c r="A72" s="79"/>
      <c r="B72" s="77" t="str">
        <f>IF(ISNUMBER('2014-basis (ex pendler)'!B61),'2014-basis (ex pendler)'!B61*$B$10,IF(ISTEXT('2014-basis (ex pendler)'!B61),'2014-basis (ex pendler)'!B61,""))</f>
        <v/>
      </c>
      <c r="C72" s="77" t="str">
        <f>IF(ISNUMBER('2014-basis (ex pendler)'!C61),'2014-basis (ex pendler)'!C61*C$10,IF(ISTEXT('2014-basis (ex pendler)'!C61),'2014-basis (ex pendler)'!C61,""))</f>
        <v/>
      </c>
      <c r="D72" s="78" t="str">
        <f>IF(ISNUMBER('2014-basis (ex pendler)'!D61),'2014-basis (ex pendler)'!D61*D$10-G72,IF(ISTEXT('2014-basis (ex pendler)'!D61),'2014-basis (ex pendler)'!D61,""))</f>
        <v/>
      </c>
    </row>
    <row r="73" spans="1:14" x14ac:dyDescent="0.2">
      <c r="A73" s="80" t="s">
        <v>66</v>
      </c>
      <c r="B73" s="77" t="str">
        <f>IF(ISNUMBER('2014-basis (ex pendler)'!B62),'2014-basis (ex pendler)'!B62*$B$10,IF(ISTEXT('2014-basis (ex pendler)'!B62),'2014-basis (ex pendler)'!B62,""))</f>
        <v/>
      </c>
      <c r="C73" s="77" t="str">
        <f>IF(ISNUMBER('2014-basis (ex pendler)'!C62),'2014-basis (ex pendler)'!C62*C$10,IF(ISTEXT('2014-basis (ex pendler)'!C62),'2014-basis (ex pendler)'!C62,""))</f>
        <v/>
      </c>
      <c r="D73" s="78" t="str">
        <f>IF(ISNUMBER('2014-basis (ex pendler)'!D62),'2014-basis (ex pendler)'!D62*D$10-G73,IF(ISTEXT('2014-basis (ex pendler)'!D62),'2014-basis (ex pendler)'!D62,""))</f>
        <v/>
      </c>
    </row>
    <row r="74" spans="1:14" x14ac:dyDescent="0.2">
      <c r="A74" s="83" t="s">
        <v>67</v>
      </c>
      <c r="B74" s="84" t="str">
        <f>IF(ISNUMBER('2014-basis (ex pendler)'!B63),'2014-basis (ex pendler)'!B63*$B$10,IF(ISTEXT('2014-basis (ex pendler)'!B63),'2014-basis (ex pendler)'!B63,""))</f>
        <v>Gratis</v>
      </c>
      <c r="C74" s="84" t="str">
        <f>IF(ISNUMBER('2014-basis (ex pendler)'!C63),'2014-basis (ex pendler)'!C63*C$10,IF(ISTEXT('2014-basis (ex pendler)'!C63),'2014-basis (ex pendler)'!C63,""))</f>
        <v/>
      </c>
      <c r="D74" s="85" t="str">
        <f>IF(ISNUMBER('2014-basis (ex pendler)'!D63),'2014-basis (ex pendler)'!D63*D$10-G74,IF(ISTEXT('2014-basis (ex pendler)'!D63),'2014-basis (ex pendler)'!D63,""))</f>
        <v/>
      </c>
    </row>
    <row r="75" spans="1:14" x14ac:dyDescent="0.2">
      <c r="A75" s="51"/>
      <c r="B75" s="53"/>
      <c r="C75" s="53"/>
      <c r="D75" s="53" t="str">
        <f>IF(ISNUMBER('Prisopregnede 2018-priser'!D66),'Prisopregnede 2018-priser'!D66*$B$10,IF(ISTEXT('Prisopregnede 2018-priser'!D66),'Prisopregnede 2018-priser'!D66,""))</f>
        <v/>
      </c>
    </row>
    <row r="76" spans="1:14" ht="15" x14ac:dyDescent="0.25">
      <c r="A76" s="97"/>
      <c r="B76" s="98" t="str">
        <f>A1</f>
        <v>2023-priser</v>
      </c>
      <c r="C76" s="196"/>
      <c r="D76" s="196"/>
      <c r="E76" s="98"/>
      <c r="F76" s="99"/>
      <c r="I76" s="121"/>
      <c r="J76" s="122" t="s">
        <v>86</v>
      </c>
      <c r="K76" s="197" t="s">
        <v>117</v>
      </c>
      <c r="L76" s="197"/>
      <c r="M76" s="122"/>
      <c r="N76" s="123"/>
    </row>
    <row r="77" spans="1:14" ht="15" x14ac:dyDescent="0.2">
      <c r="A77" s="101" t="s">
        <v>107</v>
      </c>
      <c r="B77" s="96" t="s">
        <v>108</v>
      </c>
      <c r="C77" s="96" t="s">
        <v>109</v>
      </c>
      <c r="D77" s="96" t="s">
        <v>110</v>
      </c>
      <c r="E77" s="96" t="s">
        <v>111</v>
      </c>
      <c r="F77" s="100" t="s">
        <v>112</v>
      </c>
      <c r="I77" s="125" t="s">
        <v>107</v>
      </c>
      <c r="J77" s="120" t="s">
        <v>108</v>
      </c>
      <c r="K77" s="120" t="s">
        <v>109</v>
      </c>
      <c r="L77" s="120" t="s">
        <v>110</v>
      </c>
      <c r="M77" s="120" t="s">
        <v>111</v>
      </c>
      <c r="N77" s="124" t="s">
        <v>112</v>
      </c>
    </row>
    <row r="78" spans="1:14" x14ac:dyDescent="0.2">
      <c r="A78" s="81" t="s">
        <v>15</v>
      </c>
      <c r="B78" s="77">
        <f>J78*$E$10</f>
        <v>80.383513591980758</v>
      </c>
      <c r="C78" s="77">
        <f t="shared" ref="C78:F86" si="5">K78*$E$10</f>
        <v>80.383513591980758</v>
      </c>
      <c r="D78" s="77">
        <f t="shared" si="5"/>
        <v>47.795602676312889</v>
      </c>
      <c r="E78" s="77">
        <f t="shared" si="5"/>
        <v>47.795602676312889</v>
      </c>
      <c r="F78" s="78">
        <f t="shared" si="5"/>
        <v>47.795602676312889</v>
      </c>
      <c r="I78" s="88" t="s">
        <v>15</v>
      </c>
      <c r="J78" s="87">
        <v>74</v>
      </c>
      <c r="K78" s="87">
        <v>74</v>
      </c>
      <c r="L78" s="87">
        <v>44</v>
      </c>
      <c r="M78" s="87">
        <v>44</v>
      </c>
      <c r="N78" s="60">
        <v>44</v>
      </c>
    </row>
    <row r="79" spans="1:14" x14ac:dyDescent="0.2">
      <c r="A79" s="81" t="s">
        <v>16</v>
      </c>
      <c r="B79" s="77">
        <f t="shared" ref="B79:B86" si="6">J79*$E$10</f>
        <v>40.191756795990379</v>
      </c>
      <c r="C79" s="77">
        <f t="shared" si="5"/>
        <v>40.191756795990379</v>
      </c>
      <c r="D79" s="77">
        <f t="shared" si="5"/>
        <v>23.897801338156444</v>
      </c>
      <c r="E79" s="77">
        <f t="shared" si="5"/>
        <v>23.897801338156444</v>
      </c>
      <c r="F79" s="78">
        <f t="shared" si="5"/>
        <v>23.897801338156444</v>
      </c>
      <c r="I79" s="88" t="s">
        <v>16</v>
      </c>
      <c r="J79" s="87">
        <v>37</v>
      </c>
      <c r="K79" s="87">
        <v>37</v>
      </c>
      <c r="L79" s="87">
        <v>22</v>
      </c>
      <c r="M79" s="87">
        <v>22</v>
      </c>
      <c r="N79" s="60">
        <v>22</v>
      </c>
    </row>
    <row r="80" spans="1:14" x14ac:dyDescent="0.2">
      <c r="A80" s="81" t="s">
        <v>24</v>
      </c>
      <c r="B80" s="77">
        <f t="shared" si="6"/>
        <v>854.88952968768729</v>
      </c>
      <c r="C80" s="77">
        <f t="shared" si="5"/>
        <v>373.67471183299165</v>
      </c>
      <c r="D80" s="77">
        <f t="shared" si="5"/>
        <v>266.13460581128766</v>
      </c>
      <c r="E80" s="77">
        <f t="shared" si="5"/>
        <v>212.90768464903013</v>
      </c>
      <c r="F80" s="78">
        <f t="shared" si="5"/>
        <v>106.45384232451507</v>
      </c>
      <c r="I80" s="88" t="s">
        <v>24</v>
      </c>
      <c r="J80" s="87">
        <v>787</v>
      </c>
      <c r="K80" s="87">
        <v>344</v>
      </c>
      <c r="L80" s="87">
        <v>245</v>
      </c>
      <c r="M80" s="87">
        <v>196</v>
      </c>
      <c r="N80" s="60">
        <v>98</v>
      </c>
    </row>
    <row r="81" spans="1:14" x14ac:dyDescent="0.2">
      <c r="A81" s="81" t="s">
        <v>25</v>
      </c>
      <c r="B81" s="77">
        <f t="shared" si="6"/>
        <v>962.42963570939128</v>
      </c>
      <c r="C81" s="77">
        <f t="shared" si="5"/>
        <v>480.1285541575067</v>
      </c>
      <c r="D81" s="77">
        <f t="shared" si="5"/>
        <v>266.13460581128766</v>
      </c>
      <c r="E81" s="77">
        <f t="shared" si="5"/>
        <v>266.13460581128766</v>
      </c>
      <c r="F81" s="78">
        <f t="shared" si="5"/>
        <v>266.13460581128766</v>
      </c>
      <c r="I81" s="88" t="s">
        <v>25</v>
      </c>
      <c r="J81" s="87">
        <v>886</v>
      </c>
      <c r="K81" s="87">
        <v>442</v>
      </c>
      <c r="L81" s="87">
        <v>245</v>
      </c>
      <c r="M81" s="87">
        <v>245</v>
      </c>
      <c r="N81" s="60">
        <v>245</v>
      </c>
    </row>
    <row r="82" spans="1:14" x14ac:dyDescent="0.2">
      <c r="A82" s="81" t="s">
        <v>113</v>
      </c>
      <c r="B82" s="77">
        <f t="shared" si="6"/>
        <v>1176.4235840556103</v>
      </c>
      <c r="C82" s="77">
        <f t="shared" si="5"/>
        <v>854.88952968768729</v>
      </c>
      <c r="D82" s="77">
        <f t="shared" si="5"/>
        <v>459.48954391091706</v>
      </c>
      <c r="E82" s="77">
        <f t="shared" si="5"/>
        <v>459.48954391091706</v>
      </c>
      <c r="F82" s="78">
        <f t="shared" si="5"/>
        <v>459.48954391091706</v>
      </c>
      <c r="I82" s="88" t="s">
        <v>113</v>
      </c>
      <c r="J82" s="87">
        <v>1083</v>
      </c>
      <c r="K82" s="87">
        <v>787</v>
      </c>
      <c r="L82" s="87">
        <v>423</v>
      </c>
      <c r="M82" s="87">
        <v>423</v>
      </c>
      <c r="N82" s="60">
        <v>423</v>
      </c>
    </row>
    <row r="83" spans="1:14" x14ac:dyDescent="0.2">
      <c r="A83" s="81" t="s">
        <v>114</v>
      </c>
      <c r="B83" s="77">
        <f t="shared" si="6"/>
        <v>1443.6444535640869</v>
      </c>
      <c r="C83" s="77">
        <f t="shared" si="5"/>
        <v>1079.7461150057957</v>
      </c>
      <c r="D83" s="77">
        <f t="shared" si="5"/>
        <v>587.66866017921075</v>
      </c>
      <c r="E83" s="77">
        <f t="shared" si="5"/>
        <v>587.66866017921075</v>
      </c>
      <c r="F83" s="78">
        <f t="shared" si="5"/>
        <v>587.66866017921075</v>
      </c>
      <c r="I83" s="88" t="s">
        <v>114</v>
      </c>
      <c r="J83" s="87">
        <v>1329</v>
      </c>
      <c r="K83" s="87">
        <v>994</v>
      </c>
      <c r="L83" s="87">
        <v>541</v>
      </c>
      <c r="M83" s="87">
        <v>541</v>
      </c>
      <c r="N83" s="60">
        <v>541</v>
      </c>
    </row>
    <row r="84" spans="1:14" x14ac:dyDescent="0.2">
      <c r="A84" s="81" t="s">
        <v>41</v>
      </c>
      <c r="B84" s="77">
        <f t="shared" si="6"/>
        <v>1123.1966628933528</v>
      </c>
      <c r="C84" s="77">
        <f t="shared" si="5"/>
        <v>695.20876620091474</v>
      </c>
      <c r="D84" s="77">
        <f t="shared" si="5"/>
        <v>384.53734880488093</v>
      </c>
      <c r="E84" s="77">
        <f t="shared" si="5"/>
        <v>384.53734880488093</v>
      </c>
      <c r="F84" s="78">
        <f t="shared" si="5"/>
        <v>384.53734880488093</v>
      </c>
      <c r="I84" s="88" t="s">
        <v>41</v>
      </c>
      <c r="J84" s="87">
        <v>1034</v>
      </c>
      <c r="K84" s="87">
        <v>640</v>
      </c>
      <c r="L84" s="87">
        <v>354</v>
      </c>
      <c r="M84" s="87">
        <v>354</v>
      </c>
      <c r="N84" s="60">
        <v>354</v>
      </c>
    </row>
    <row r="85" spans="1:14" x14ac:dyDescent="0.2">
      <c r="A85" s="81" t="s">
        <v>42</v>
      </c>
      <c r="B85" s="77">
        <f t="shared" si="6"/>
        <v>1123.1966628933528</v>
      </c>
      <c r="C85" s="77">
        <f t="shared" si="5"/>
        <v>695.20876620091474</v>
      </c>
      <c r="D85" s="77">
        <f t="shared" si="5"/>
        <v>384.53734880488093</v>
      </c>
      <c r="E85" s="77">
        <f t="shared" si="5"/>
        <v>384.53734880488093</v>
      </c>
      <c r="F85" s="78">
        <f t="shared" si="5"/>
        <v>384.53734880488093</v>
      </c>
      <c r="I85" s="88" t="s">
        <v>42</v>
      </c>
      <c r="J85" s="87">
        <v>1034</v>
      </c>
      <c r="K85" s="87">
        <v>640</v>
      </c>
      <c r="L85" s="87">
        <v>354</v>
      </c>
      <c r="M85" s="87">
        <v>354</v>
      </c>
      <c r="N85" s="60">
        <v>354</v>
      </c>
    </row>
    <row r="86" spans="1:14" x14ac:dyDescent="0.2">
      <c r="A86" s="81" t="s">
        <v>48</v>
      </c>
      <c r="B86" s="77">
        <f t="shared" si="6"/>
        <v>170.54340045866189</v>
      </c>
      <c r="C86" s="77">
        <f t="shared" si="5"/>
        <v>170.54340045866189</v>
      </c>
      <c r="D86" s="77">
        <f t="shared" si="5"/>
        <v>106.45384232451507</v>
      </c>
      <c r="E86" s="77">
        <f t="shared" si="5"/>
        <v>106.45384232451507</v>
      </c>
      <c r="F86" s="78">
        <f>N86*$E$10</f>
        <v>106.45384232451507</v>
      </c>
      <c r="I86" s="89" t="s">
        <v>48</v>
      </c>
      <c r="J86" s="90">
        <v>157</v>
      </c>
      <c r="K86" s="90">
        <v>157</v>
      </c>
      <c r="L86" s="90">
        <v>98</v>
      </c>
      <c r="M86" s="90">
        <v>98</v>
      </c>
      <c r="N86" s="63">
        <v>98</v>
      </c>
    </row>
    <row r="87" spans="1:14" x14ac:dyDescent="0.2">
      <c r="A87" s="83" t="s">
        <v>115</v>
      </c>
      <c r="B87" s="84">
        <v>0.1</v>
      </c>
      <c r="C87" s="84" t="str">
        <f>IF(ISNUMBER('2014-basis'!C63),'2014-basis'!C63*'Forudsætninger 2018 opregning'!$B$10,IF(ISTEXT('2014-basis'!C63),'2014-basis'!C63,""))</f>
        <v/>
      </c>
      <c r="D87" s="84" t="str">
        <f>IF(ISNUMBER('2014-basis'!D63),'2014-basis'!D63*'Forudsætninger 2018 opregning'!$B$12,IF(ISTEXT('2014-basis'!D63),'2014-basis'!D63,""))</f>
        <v/>
      </c>
      <c r="E87" s="84" t="str">
        <f>IF(ISNUMBER('2014-basis'!E63),'2014-basis'!E63*'Forudsætninger 2018 opregning'!$B$12,IF(ISTEXT('2014-basis'!E63),'2014-basis'!E63,""))</f>
        <v/>
      </c>
      <c r="F87" s="85" t="str">
        <f>IF(ISNUMBER('2014-basis'!F63),'2014-basis'!F63*'Forudsætninger 2018 opregning'!$B$12,IF(ISTEXT('2014-basis'!F63),'2014-basis'!F63,""))</f>
        <v/>
      </c>
      <c r="I87" s="52"/>
      <c r="J87" s="53"/>
      <c r="K87" s="53"/>
      <c r="L87" s="53"/>
      <c r="M87" s="53"/>
      <c r="N87" s="53"/>
    </row>
    <row r="88" spans="1:14" x14ac:dyDescent="0.2">
      <c r="A88" s="51"/>
      <c r="B88" s="53"/>
      <c r="C88" s="53"/>
      <c r="D88" s="53"/>
    </row>
    <row r="89" spans="1:14" x14ac:dyDescent="0.2">
      <c r="A89" s="51"/>
      <c r="B89" s="53"/>
      <c r="C89" s="53"/>
      <c r="D89" s="53"/>
    </row>
    <row r="90" spans="1:14" x14ac:dyDescent="0.2">
      <c r="A90" s="51"/>
      <c r="B90" s="53" t="str">
        <f>IF(ISNUMBER('Prisopregnede 2018-priser'!B79),'Prisopregnede 2018-priser'!B79*$B$10,IF(ISTEXT('Prisopregnede 2018-priser'!B79),'Prisopregnede 2018-priser'!B79,""))</f>
        <v/>
      </c>
      <c r="C90" s="53" t="str">
        <f>IF(ISNUMBER('Prisopregnede 2018-priser'!C79),'Prisopregnede 2018-priser'!C79*$B$10,IF(ISTEXT('Prisopregnede 2018-priser'!C79),'Prisopregnede 2018-priser'!C79,""))</f>
        <v/>
      </c>
      <c r="D90" s="53" t="str">
        <f>IF(ISNUMBER('Prisopregnede 2018-priser'!D79),'Prisopregnede 2018-priser'!D79*$B$10,IF(ISTEXT('Prisopregnede 2018-priser'!D79),'Prisopregnede 2018-priser'!D79,""))</f>
        <v/>
      </c>
    </row>
    <row r="91" spans="1:14" x14ac:dyDescent="0.2">
      <c r="A91" s="51"/>
      <c r="B91" s="53"/>
      <c r="C91" s="53"/>
      <c r="D91" s="53"/>
    </row>
    <row r="92" spans="1:14" ht="15.75" x14ac:dyDescent="0.25">
      <c r="A92" s="67" t="s">
        <v>76</v>
      </c>
      <c r="B92" s="156" t="str">
        <f>A1</f>
        <v>2023-priser</v>
      </c>
      <c r="C92" s="156" t="str">
        <f>B92</f>
        <v>2023-priser</v>
      </c>
      <c r="D92" s="69" t="str">
        <f>C92</f>
        <v>2023-priser</v>
      </c>
    </row>
    <row r="93" spans="1:14" ht="15" customHeight="1" x14ac:dyDescent="0.25">
      <c r="A93" s="70"/>
      <c r="B93" s="71"/>
      <c r="C93" s="71"/>
      <c r="D93" s="72"/>
      <c r="F93" s="199" t="s">
        <v>144</v>
      </c>
      <c r="G93" s="146" t="str">
        <f>A1</f>
        <v>2023-priser</v>
      </c>
    </row>
    <row r="94" spans="1:14" ht="60" customHeight="1" x14ac:dyDescent="0.2">
      <c r="A94" s="73" t="s">
        <v>0</v>
      </c>
      <c r="B94" s="74" t="s">
        <v>1</v>
      </c>
      <c r="C94" s="74" t="s">
        <v>2</v>
      </c>
      <c r="D94" s="75" t="s">
        <v>122</v>
      </c>
      <c r="F94" s="200"/>
      <c r="G94" s="147" t="s">
        <v>127</v>
      </c>
    </row>
    <row r="95" spans="1:14" ht="15" x14ac:dyDescent="0.2">
      <c r="A95" s="76" t="s">
        <v>68</v>
      </c>
      <c r="B95" s="77" t="str">
        <f>IF(ISNUMBER('Prisopregnede 2018-priser'!B83),'Prisopregnede 2018-priser'!B83*$B$10,IF(ISTEXT('Prisopregnede 2018-priser'!B83),'Prisopregnede 2018-priser'!B83,""))</f>
        <v/>
      </c>
      <c r="C95" s="77" t="str">
        <f>IF(ISNUMBER('Prisopregnede 2018-priser'!C83),'Prisopregnede 2018-priser'!C83*$B$10,IF(ISTEXT('Prisopregnede 2018-priser'!C83),'Prisopregnede 2018-priser'!C83,""))</f>
        <v/>
      </c>
      <c r="D95" s="78" t="str">
        <f>IF(ISNUMBER('Prisopregnede 2018-priser'!D83),'Prisopregnede 2018-priser'!D83*$B$10,IF(ISTEXT('Prisopregnede 2018-priser'!D83),'Prisopregnede 2018-priser'!D83,""))</f>
        <v/>
      </c>
      <c r="F95" s="64"/>
      <c r="G95" s="65"/>
    </row>
    <row r="96" spans="1:14" x14ac:dyDescent="0.2">
      <c r="A96" s="79"/>
      <c r="B96" s="77" t="str">
        <f>IF(ISNUMBER('Prisopregnede 2018-priser'!B84),'Prisopregnede 2018-priser'!B84*$B$10,IF(ISTEXT('Prisopregnede 2018-priser'!B84),'Prisopregnede 2018-priser'!B84,""))</f>
        <v/>
      </c>
      <c r="C96" s="77" t="str">
        <f>IF(ISNUMBER('Prisopregnede 2018-priser'!C84),'Prisopregnede 2018-priser'!C84*$B$10,IF(ISTEXT('Prisopregnede 2018-priser'!C84),'Prisopregnede 2018-priser'!C84,""))</f>
        <v/>
      </c>
      <c r="D96" s="78" t="str">
        <f>IF(ISNUMBER('Prisopregnede 2018-priser'!D84),'Prisopregnede 2018-priser'!D84*$B$10,IF(ISTEXT('Prisopregnede 2018-priser'!D84),'Prisopregnede 2018-priser'!D84,""))</f>
        <v/>
      </c>
      <c r="F96" s="61"/>
      <c r="G96" s="66"/>
    </row>
    <row r="97" spans="1:7" x14ac:dyDescent="0.2">
      <c r="A97" s="80" t="s">
        <v>5</v>
      </c>
      <c r="B97" s="77" t="str">
        <f>IF(ISNUMBER('Prisopregnede 2018-priser'!B85),'Prisopregnede 2018-priser'!B85*$B$10,IF(ISTEXT('Prisopregnede 2018-priser'!B85),'Prisopregnede 2018-priser'!B85,""))</f>
        <v/>
      </c>
      <c r="C97" s="77" t="str">
        <f>IF(ISNUMBER('Prisopregnede 2018-priser'!C85),'Prisopregnede 2018-priser'!C85*$B$10,IF(ISTEXT('Prisopregnede 2018-priser'!C85),'Prisopregnede 2018-priser'!C85,""))</f>
        <v/>
      </c>
      <c r="D97" s="78"/>
      <c r="F97" s="61"/>
      <c r="G97" s="66"/>
    </row>
    <row r="98" spans="1:7" x14ac:dyDescent="0.2">
      <c r="A98" s="81" t="s">
        <v>6</v>
      </c>
      <c r="B98" s="77">
        <f>IF(ISNUMBER('2014-basis (ex pendler)'!B68),'2014-basis (ex pendler)'!B68*B$10,IF(ISTEXT('2014-basis (ex pendler)'!B68),'2014-basis (ex pendler)'!B68,""))</f>
        <v>318.30710806924969</v>
      </c>
      <c r="C98" s="77" t="str">
        <f>IF(ISNUMBER('2014-basis (ex pendler)'!C68),'2014-basis (ex pendler)'!C68*C$10,IF(ISTEXT('2014-basis (ex pendler)'!C68),'2014-basis (ex pendler)'!C68,""))</f>
        <v/>
      </c>
      <c r="D98" s="78">
        <f>IF(ISNUMBER('2014-basis (ex pendler)'!D68),'2014-basis (ex pendler)'!D68*D$10-G98,IF(ISTEXT('2014-basis (ex pendler)'!D68),'2014-basis (ex pendler)'!D68,""))</f>
        <v>108.96944867716114</v>
      </c>
      <c r="F98" s="61">
        <v>0</v>
      </c>
      <c r="G98" s="60">
        <f t="shared" ref="G98:G151" si="7">IF(F98="","",F98*$G$10)</f>
        <v>0</v>
      </c>
    </row>
    <row r="99" spans="1:7" x14ac:dyDescent="0.2">
      <c r="A99" s="81" t="s">
        <v>7</v>
      </c>
      <c r="B99" s="77">
        <f>IF(ISNUMBER('2014-basis (ex pendler)'!B69),'2014-basis (ex pendler)'!B69*B$10,IF(ISTEXT('2014-basis (ex pendler)'!B69),'2014-basis (ex pendler)'!B69,""))</f>
        <v>159.15916020441014</v>
      </c>
      <c r="C99" s="77" t="str">
        <f>IF(ISNUMBER('2014-basis (ex pendler)'!C69),'2014-basis (ex pendler)'!C69*C$10,IF(ISTEXT('2014-basis (ex pendler)'!C69),'2014-basis (ex pendler)'!C69,""))</f>
        <v/>
      </c>
      <c r="D99" s="78">
        <f>IF(ISNUMBER('2014-basis (ex pendler)'!D69),'2014-basis (ex pendler)'!D69*D$10-G99,IF(ISTEXT('2014-basis (ex pendler)'!D69),'2014-basis (ex pendler)'!D69,""))</f>
        <v>69.971586169928798</v>
      </c>
      <c r="F99" s="61">
        <v>0</v>
      </c>
      <c r="G99" s="60">
        <f t="shared" si="7"/>
        <v>0</v>
      </c>
    </row>
    <row r="100" spans="1:7" x14ac:dyDescent="0.2">
      <c r="A100" s="81" t="s">
        <v>8</v>
      </c>
      <c r="B100" s="77" t="str">
        <f>IF(ISNUMBER('2014-basis (ex pendler)'!B70),'2014-basis (ex pendler)'!B70*B$10,IF(ISTEXT('2014-basis (ex pendler)'!B70),'2014-basis (ex pendler)'!B70,""))</f>
        <v>Gratis</v>
      </c>
      <c r="C100" s="77" t="str">
        <f>IF(ISNUMBER('2014-basis (ex pendler)'!C70),'2014-basis (ex pendler)'!C70*C$10,IF(ISTEXT('2014-basis (ex pendler)'!C70),'2014-basis (ex pendler)'!C70,""))</f>
        <v/>
      </c>
      <c r="D100" s="78" t="str">
        <f>IF(ISNUMBER('2014-basis (ex pendler)'!D70),'2014-basis (ex pendler)'!D70*D$10-G100,IF(ISTEXT('2014-basis (ex pendler)'!D70),'2014-basis (ex pendler)'!D70,""))</f>
        <v/>
      </c>
      <c r="F100" s="61">
        <v>0</v>
      </c>
      <c r="G100" s="60">
        <f t="shared" si="7"/>
        <v>0</v>
      </c>
    </row>
    <row r="101" spans="1:7" x14ac:dyDescent="0.2">
      <c r="A101" s="81" t="s">
        <v>10</v>
      </c>
      <c r="B101" s="77">
        <f>IF(ISNUMBER('2014-basis (ex pendler)'!B71),'2014-basis (ex pendler)'!B71*B$10,IF(ISTEXT('2014-basis (ex pendler)'!B71),'2014-basis (ex pendler)'!B71,""))</f>
        <v>159.15916020441014</v>
      </c>
      <c r="C101" s="77" t="str">
        <f>IF(ISNUMBER('2014-basis (ex pendler)'!C71),'2014-basis (ex pendler)'!C71*C$10,IF(ISTEXT('2014-basis (ex pendler)'!C71),'2014-basis (ex pendler)'!C71,""))</f>
        <v/>
      </c>
      <c r="D101" s="78">
        <f>IF(ISNUMBER('2014-basis (ex pendler)'!D71),'2014-basis (ex pendler)'!D71*D$10-G101,IF(ISTEXT('2014-basis (ex pendler)'!D71),'2014-basis (ex pendler)'!D71,""))</f>
        <v>69.971586169928798</v>
      </c>
      <c r="F101" s="61">
        <v>0</v>
      </c>
      <c r="G101" s="60">
        <f t="shared" si="7"/>
        <v>0</v>
      </c>
    </row>
    <row r="102" spans="1:7" x14ac:dyDescent="0.2">
      <c r="A102" s="81" t="s">
        <v>11</v>
      </c>
      <c r="B102" s="77">
        <f>IF(ISNUMBER('2014-basis (ex pendler)'!B72),'2014-basis (ex pendler)'!B72*B$10,IF(ISTEXT('2014-basis (ex pendler)'!B72),'2014-basis (ex pendler)'!B72,""))</f>
        <v>159.15916020441014</v>
      </c>
      <c r="C102" s="77" t="str">
        <f>IF(ISNUMBER('2014-basis (ex pendler)'!C72),'2014-basis (ex pendler)'!C72*C$10,IF(ISTEXT('2014-basis (ex pendler)'!C72),'2014-basis (ex pendler)'!C72,""))</f>
        <v/>
      </c>
      <c r="D102" s="78">
        <f>IF(ISNUMBER('2014-basis (ex pendler)'!D72),'2014-basis (ex pendler)'!D72*D$10-G102,IF(ISTEXT('2014-basis (ex pendler)'!D72),'2014-basis (ex pendler)'!D72,""))</f>
        <v>69.971586169928798</v>
      </c>
      <c r="F102" s="61">
        <v>0</v>
      </c>
      <c r="G102" s="60">
        <f t="shared" si="7"/>
        <v>0</v>
      </c>
    </row>
    <row r="103" spans="1:7" x14ac:dyDescent="0.2">
      <c r="A103" s="82" t="s">
        <v>12</v>
      </c>
      <c r="B103" s="77">
        <f>IF(ISNUMBER('2014-basis (ex pendler)'!B73),'2014-basis (ex pendler)'!B73*B$10,IF(ISTEXT('2014-basis (ex pendler)'!B73),'2014-basis (ex pendler)'!B73,""))</f>
        <v>237.70159889633641</v>
      </c>
      <c r="C103" s="77" t="str">
        <f>IF(ISNUMBER('2014-basis (ex pendler)'!C73),'2014-basis (ex pendler)'!C73*C$10,IF(ISTEXT('2014-basis (ex pendler)'!C73),'2014-basis (ex pendler)'!C73,""))</f>
        <v/>
      </c>
      <c r="D103" s="78" t="str">
        <f>IF(ISNUMBER('2014-basis (ex pendler)'!D73),'2014-basis (ex pendler)'!D73*D$10-G103,IF(ISTEXT('2014-basis (ex pendler)'!D73),'2014-basis (ex pendler)'!D73,""))</f>
        <v/>
      </c>
      <c r="F103" s="61">
        <v>0</v>
      </c>
      <c r="G103" s="60">
        <f t="shared" si="7"/>
        <v>0</v>
      </c>
    </row>
    <row r="104" spans="1:7" x14ac:dyDescent="0.2">
      <c r="A104" s="81" t="s">
        <v>13</v>
      </c>
      <c r="B104" s="77">
        <f>IF(ISNUMBER('2014-basis (ex pendler)'!B74),'2014-basis (ex pendler)'!B74*B$10,IF(ISTEXT('2014-basis (ex pendler)'!B74),'2014-basis (ex pendler)'!B74,""))</f>
        <v>132.30560693286648</v>
      </c>
      <c r="C104" s="77" t="str">
        <f>IF(ISNUMBER('2014-basis (ex pendler)'!C74),'2014-basis (ex pendler)'!C74*C$10,IF(ISTEXT('2014-basis (ex pendler)'!C74),'2014-basis (ex pendler)'!C74,""))</f>
        <v/>
      </c>
      <c r="D104" s="78" t="str">
        <f>IF(ISNUMBER('2014-basis (ex pendler)'!D74),'2014-basis (ex pendler)'!D74*D$10-G104,IF(ISTEXT('2014-basis (ex pendler)'!D74),'2014-basis (ex pendler)'!D74,""))</f>
        <v/>
      </c>
      <c r="F104" s="61">
        <v>0</v>
      </c>
      <c r="G104" s="60">
        <f t="shared" si="7"/>
        <v>0</v>
      </c>
    </row>
    <row r="105" spans="1:7" x14ac:dyDescent="0.2">
      <c r="A105" s="79"/>
      <c r="B105" s="77" t="str">
        <f>IF(ISNUMBER('2014-basis (ex pendler)'!B75),'2014-basis (ex pendler)'!B75*B$10,IF(ISTEXT('2014-basis (ex pendler)'!B75),'2014-basis (ex pendler)'!B75,""))</f>
        <v/>
      </c>
      <c r="C105" s="77" t="str">
        <f>IF(ISNUMBER('2014-basis (ex pendler)'!C75),'2014-basis (ex pendler)'!C75*C$10,IF(ISTEXT('2014-basis (ex pendler)'!C75),'2014-basis (ex pendler)'!C75,""))</f>
        <v/>
      </c>
      <c r="D105" s="78" t="str">
        <f>IF(ISNUMBER('2014-basis (ex pendler)'!D75),'2014-basis (ex pendler)'!D75*D$10-G105,IF(ISTEXT('2014-basis (ex pendler)'!D75),'2014-basis (ex pendler)'!D75,""))</f>
        <v/>
      </c>
      <c r="F105" s="61">
        <v>0</v>
      </c>
      <c r="G105" s="60">
        <f t="shared" si="7"/>
        <v>0</v>
      </c>
    </row>
    <row r="106" spans="1:7" x14ac:dyDescent="0.2">
      <c r="A106" s="80" t="s">
        <v>69</v>
      </c>
      <c r="B106" s="77" t="str">
        <f>IF(ISNUMBER('2014-basis (ex pendler)'!B76),'2014-basis (ex pendler)'!B76*B$10,IF(ISTEXT('2014-basis (ex pendler)'!B76),'2014-basis (ex pendler)'!B76,""))</f>
        <v/>
      </c>
      <c r="C106" s="77" t="str">
        <f>IF(ISNUMBER('2014-basis (ex pendler)'!C76),'2014-basis (ex pendler)'!C76*C$10,IF(ISTEXT('2014-basis (ex pendler)'!C76),'2014-basis (ex pendler)'!C76,""))</f>
        <v/>
      </c>
      <c r="D106" s="78" t="str">
        <f>IF(ISNUMBER('2014-basis (ex pendler)'!D76),'2014-basis (ex pendler)'!D76*D$10-G106,IF(ISTEXT('2014-basis (ex pendler)'!D76),'2014-basis (ex pendler)'!D76,""))</f>
        <v/>
      </c>
      <c r="F106" s="61">
        <v>0</v>
      </c>
      <c r="G106" s="60">
        <f t="shared" si="7"/>
        <v>0</v>
      </c>
    </row>
    <row r="107" spans="1:7" x14ac:dyDescent="0.2">
      <c r="A107" s="81" t="s">
        <v>69</v>
      </c>
      <c r="B107" s="77">
        <f>IF(ISNUMBER('2014-basis (ex pendler)'!B77),'2014-basis (ex pendler)'!B77*B$10,IF(ISTEXT('2014-basis (ex pendler)'!B77),'2014-basis (ex pendler)'!B77,""))</f>
        <v>310.4808950489836</v>
      </c>
      <c r="C107" s="77" t="str">
        <f>IF(ISNUMBER('2014-basis (ex pendler)'!C77),'2014-basis (ex pendler)'!C77*C$10,IF(ISTEXT('2014-basis (ex pendler)'!C77),'2014-basis (ex pendler)'!C77,""))</f>
        <v/>
      </c>
      <c r="D107" s="78" t="str">
        <f>IF(ISNUMBER('2014-basis (ex pendler)'!D77),'2014-basis (ex pendler)'!D77*D$10-G107,IF(ISTEXT('2014-basis (ex pendler)'!D77),'2014-basis (ex pendler)'!D77,""))</f>
        <v/>
      </c>
      <c r="F107" s="61">
        <v>0</v>
      </c>
      <c r="G107" s="60">
        <f t="shared" si="7"/>
        <v>0</v>
      </c>
    </row>
    <row r="108" spans="1:7" x14ac:dyDescent="0.2">
      <c r="A108" s="81" t="s">
        <v>70</v>
      </c>
      <c r="B108" s="77">
        <f>IF(ISNUMBER('2014-basis (ex pendler)'!B78),'2014-basis (ex pendler)'!B78*B$10,IF(ISTEXT('2014-basis (ex pendler)'!B78),'2014-basis (ex pendler)'!B78,""))</f>
        <v>155.24605369427709</v>
      </c>
      <c r="C108" s="77" t="str">
        <f>IF(ISNUMBER('2014-basis (ex pendler)'!C78),'2014-basis (ex pendler)'!C78*C$10,IF(ISTEXT('2014-basis (ex pendler)'!C78),'2014-basis (ex pendler)'!C78,""))</f>
        <v/>
      </c>
      <c r="D108" s="78" t="str">
        <f>IF(ISNUMBER('2014-basis (ex pendler)'!D78),'2014-basis (ex pendler)'!D78*D$10-G108,IF(ISTEXT('2014-basis (ex pendler)'!D78),'2014-basis (ex pendler)'!D78,""))</f>
        <v/>
      </c>
      <c r="F108" s="61">
        <v>0</v>
      </c>
      <c r="G108" s="60">
        <f t="shared" si="7"/>
        <v>0</v>
      </c>
    </row>
    <row r="109" spans="1:7" x14ac:dyDescent="0.2">
      <c r="A109" s="79"/>
      <c r="B109" s="77" t="str">
        <f>IF(ISNUMBER('2014-basis (ex pendler)'!B79),'2014-basis (ex pendler)'!B79*B$10,IF(ISTEXT('2014-basis (ex pendler)'!B79),'2014-basis (ex pendler)'!B79,""))</f>
        <v/>
      </c>
      <c r="C109" s="77" t="str">
        <f>IF(ISNUMBER('2014-basis (ex pendler)'!C79),'2014-basis (ex pendler)'!C79*C$10,IF(ISTEXT('2014-basis (ex pendler)'!C79),'2014-basis (ex pendler)'!C79,""))</f>
        <v/>
      </c>
      <c r="D109" s="78" t="str">
        <f>IF(ISNUMBER('2014-basis (ex pendler)'!D79),'2014-basis (ex pendler)'!D79*D$10-G109,IF(ISTEXT('2014-basis (ex pendler)'!D79),'2014-basis (ex pendler)'!D79,""))</f>
        <v/>
      </c>
      <c r="F109" s="61">
        <v>0</v>
      </c>
      <c r="G109" s="60">
        <f t="shared" si="7"/>
        <v>0</v>
      </c>
    </row>
    <row r="110" spans="1:7" x14ac:dyDescent="0.2">
      <c r="A110" s="80" t="s">
        <v>17</v>
      </c>
      <c r="B110" s="77" t="str">
        <f>IF(ISNUMBER('2014-basis (ex pendler)'!B80),'2014-basis (ex pendler)'!B80*B$10,IF(ISTEXT('2014-basis (ex pendler)'!B80),'2014-basis (ex pendler)'!B80,""))</f>
        <v/>
      </c>
      <c r="C110" s="77" t="str">
        <f>IF(ISNUMBER('2014-basis (ex pendler)'!C80),'2014-basis (ex pendler)'!C80*C$10,IF(ISTEXT('2014-basis (ex pendler)'!C80),'2014-basis (ex pendler)'!C80,""))</f>
        <v/>
      </c>
      <c r="D110" s="78" t="str">
        <f>IF(ISNUMBER('2014-basis (ex pendler)'!D80),'2014-basis (ex pendler)'!D80*D$10-G110,IF(ISTEXT('2014-basis (ex pendler)'!D80),'2014-basis (ex pendler)'!D80,""))</f>
        <v/>
      </c>
      <c r="F110" s="61">
        <v>0</v>
      </c>
      <c r="G110" s="60">
        <f t="shared" si="7"/>
        <v>0</v>
      </c>
    </row>
    <row r="111" spans="1:7" x14ac:dyDescent="0.2">
      <c r="A111" s="81" t="s">
        <v>18</v>
      </c>
      <c r="B111" s="77">
        <f>IF(ISNUMBER('2014-basis (ex pendler)'!B81),'2014-basis (ex pendler)'!B81*B$10,IF(ISTEXT('2014-basis (ex pendler)'!B81),'2014-basis (ex pendler)'!B81,""))</f>
        <v>1834.2042056723531</v>
      </c>
      <c r="C111" s="77" t="str">
        <f>IF(ISNUMBER('2014-basis (ex pendler)'!C81),'2014-basis (ex pendler)'!C81*C$10,IF(ISTEXT('2014-basis (ex pendler)'!C81),'2014-basis (ex pendler)'!C81,""))</f>
        <v/>
      </c>
      <c r="D111" s="78">
        <f>IF(ISNUMBER('2014-basis (ex pendler)'!D81),'2014-basis (ex pendler)'!D81*D$10-G111,IF(ISTEXT('2014-basis (ex pendler)'!D81),'2014-basis (ex pendler)'!D81,""))</f>
        <v>410.39225338193779</v>
      </c>
      <c r="F111" s="61">
        <v>0</v>
      </c>
      <c r="G111" s="60">
        <f t="shared" si="7"/>
        <v>0</v>
      </c>
    </row>
    <row r="112" spans="1:7" x14ac:dyDescent="0.2">
      <c r="A112" s="81" t="s">
        <v>71</v>
      </c>
      <c r="B112" s="77">
        <f>IF(ISNUMBER('2014-basis (ex pendler)'!B82),'2014-basis (ex pendler)'!B82*B$10,IF(ISTEXT('2014-basis (ex pendler)'!B82),'2014-basis (ex pendler)'!B82,""))</f>
        <v>614.44742080745903</v>
      </c>
      <c r="C112" s="77">
        <f>IF(ISNUMBER('2014-basis (ex pendler)'!C82),'2014-basis (ex pendler)'!C82*C$10,IF(ISTEXT('2014-basis (ex pendler)'!C82),'2014-basis (ex pendler)'!C82,""))</f>
        <v>917.10210283617653</v>
      </c>
      <c r="D112" s="78">
        <f>IF(ISNUMBER('2014-basis (ex pendler)'!D82),'2014-basis (ex pendler)'!D82*D$10-G112,IF(ISTEXT('2014-basis (ex pendler)'!D82),'2014-basis (ex pendler)'!D82,""))</f>
        <v>288.73206770628548</v>
      </c>
      <c r="F112" s="61">
        <v>0</v>
      </c>
      <c r="G112" s="60">
        <f t="shared" si="7"/>
        <v>0</v>
      </c>
    </row>
    <row r="113" spans="1:8" x14ac:dyDescent="0.2">
      <c r="A113" s="81" t="s">
        <v>22</v>
      </c>
      <c r="B113" s="77">
        <f>IF(ISNUMBER('2014-basis (ex pendler)'!B83),'2014-basis (ex pendler)'!B83*B$10,IF(ISTEXT('2014-basis (ex pendler)'!B83),'2014-basis (ex pendler)'!B83,""))</f>
        <v>648.36474800846929</v>
      </c>
      <c r="C113" s="77">
        <f>IF(ISNUMBER('2014-basis (ex pendler)'!C83),'2014-basis (ex pendler)'!C83*C$10,IF(ISTEXT('2014-basis (ex pendler)'!C83),'2014-basis (ex pendler)'!C83,""))</f>
        <v>1373.6909948294128</v>
      </c>
      <c r="D113" s="78">
        <f>IF(ISNUMBER('2014-basis (ex pendler)'!D83),'2014-basis (ex pendler)'!D83*D$10-G113,IF(ISTEXT('2014-basis (ex pendler)'!D83),'2014-basis (ex pendler)'!D83,""))</f>
        <v>329.60861937643642</v>
      </c>
      <c r="F113" s="61">
        <v>0</v>
      </c>
      <c r="G113" s="60">
        <f t="shared" si="7"/>
        <v>0</v>
      </c>
    </row>
    <row r="114" spans="1:8" x14ac:dyDescent="0.2">
      <c r="A114" s="79"/>
      <c r="B114" s="77" t="str">
        <f>IF(ISNUMBER('2014-basis (ex pendler)'!B84),'2014-basis (ex pendler)'!B84*B$10,IF(ISTEXT('2014-basis (ex pendler)'!B84),'2014-basis (ex pendler)'!B84,""))</f>
        <v/>
      </c>
      <c r="C114" s="77" t="str">
        <f>IF(ISNUMBER('2014-basis (ex pendler)'!C84),'2014-basis (ex pendler)'!C84*C$10,IF(ISTEXT('2014-basis (ex pendler)'!C84),'2014-basis (ex pendler)'!C84,""))</f>
        <v/>
      </c>
      <c r="D114" s="78" t="str">
        <f>IF(ISNUMBER('2014-basis (ex pendler)'!D84),'2014-basis (ex pendler)'!D84*D$10-G114,IF(ISTEXT('2014-basis (ex pendler)'!D84),'2014-basis (ex pendler)'!D84,""))</f>
        <v/>
      </c>
      <c r="F114" s="61">
        <v>0</v>
      </c>
      <c r="G114" s="60">
        <f t="shared" si="7"/>
        <v>0</v>
      </c>
    </row>
    <row r="115" spans="1:8" x14ac:dyDescent="0.2">
      <c r="A115" s="80" t="s">
        <v>26</v>
      </c>
      <c r="B115" s="77" t="str">
        <f>IF(ISNUMBER('2014-basis (ex pendler)'!B85),'2014-basis (ex pendler)'!B85*B$10,IF(ISTEXT('2014-basis (ex pendler)'!B85),'2014-basis (ex pendler)'!B85,""))</f>
        <v/>
      </c>
      <c r="C115" s="77" t="str">
        <f>IF(ISNUMBER('2014-basis (ex pendler)'!C85),'2014-basis (ex pendler)'!C85*C$10,IF(ISTEXT('2014-basis (ex pendler)'!C85),'2014-basis (ex pendler)'!C85,""))</f>
        <v/>
      </c>
      <c r="D115" s="78" t="str">
        <f>IF(ISNUMBER('2014-basis (ex pendler)'!D85),'2014-basis (ex pendler)'!D85*D$10-G115,IF(ISTEXT('2014-basis (ex pendler)'!D85),'2014-basis (ex pendler)'!D85,""))</f>
        <v/>
      </c>
      <c r="F115" s="61">
        <v>0</v>
      </c>
      <c r="G115" s="60">
        <f t="shared" si="7"/>
        <v>0</v>
      </c>
    </row>
    <row r="116" spans="1:8" x14ac:dyDescent="0.2">
      <c r="A116" s="81" t="s">
        <v>27</v>
      </c>
      <c r="B116" s="77">
        <f>IF(ISNUMBER('2014-basis (ex pendler)'!B86),'2014-basis (ex pendler)'!B86*B$10,IF(ISTEXT('2014-basis (ex pendler)'!B86),'2014-basis (ex pendler)'!B86,""))</f>
        <v>2259.4882455845245</v>
      </c>
      <c r="C116" s="77" t="str">
        <f>IF(ISNUMBER('2014-basis (ex pendler)'!C86),'2014-basis (ex pendler)'!C86*C$10,IF(ISTEXT('2014-basis (ex pendler)'!C86),'2014-basis (ex pendler)'!C86,""))</f>
        <v/>
      </c>
      <c r="D116" s="78">
        <f>IF(ISNUMBER('2014-basis (ex pendler)'!D86),'2014-basis (ex pendler)'!D86*D$10-G116,IF(ISTEXT('2014-basis (ex pendler)'!D86),'2014-basis (ex pendler)'!D86,""))</f>
        <v>293.86019603667279</v>
      </c>
      <c r="F116" s="61">
        <v>72.569999999999993</v>
      </c>
      <c r="G116" s="60">
        <f t="shared" si="7"/>
        <v>75.797913600000001</v>
      </c>
      <c r="H116" s="157"/>
    </row>
    <row r="117" spans="1:8" x14ac:dyDescent="0.2">
      <c r="A117" s="81" t="s">
        <v>72</v>
      </c>
      <c r="B117" s="77">
        <f>IF(ISNUMBER('2014-basis (ex pendler)'!B87),'2014-basis (ex pendler)'!B87*B$10,IF(ISTEXT('2014-basis (ex pendler)'!B87),'2014-basis (ex pendler)'!B87,""))</f>
        <v>1039.3838781929428</v>
      </c>
      <c r="C117" s="77">
        <f>IF(ISNUMBER('2014-basis (ex pendler)'!C87),'2014-basis (ex pendler)'!C87*C$10,IF(ISTEXT('2014-basis (ex pendler)'!C87),'2014-basis (ex pendler)'!C87,""))</f>
        <v>1328.6622391139558</v>
      </c>
      <c r="D117" s="78">
        <f>IF(ISNUMBER('2014-basis (ex pendler)'!D87),'2014-basis (ex pendler)'!D87*D$10-G117,IF(ISTEXT('2014-basis (ex pendler)'!D87),'2014-basis (ex pendler)'!D87,""))</f>
        <v>474.73324929099095</v>
      </c>
      <c r="F117" s="61">
        <v>0</v>
      </c>
      <c r="G117" s="60">
        <f t="shared" si="7"/>
        <v>0</v>
      </c>
    </row>
    <row r="118" spans="1:8" x14ac:dyDescent="0.2">
      <c r="A118" s="81" t="s">
        <v>31</v>
      </c>
      <c r="B118" s="77">
        <f>IF(ISNUMBER('2014-basis (ex pendler)'!B88),'2014-basis (ex pendler)'!B88*B$10,IF(ISTEXT('2014-basis (ex pendler)'!B88),'2014-basis (ex pendler)'!B88,""))</f>
        <v>0.11212339570581907</v>
      </c>
      <c r="C118" s="77" t="str">
        <f>IF(ISNUMBER('2014-basis (ex pendler)'!C88),'2014-basis (ex pendler)'!C88*C$10,IF(ISTEXT('2014-basis (ex pendler)'!C88),'2014-basis (ex pendler)'!C88,""))</f>
        <v/>
      </c>
      <c r="D118" s="78" t="str">
        <f>IF(ISNUMBER('2014-basis (ex pendler)'!D88),'2014-basis (ex pendler)'!D88*D$10-G118,IF(ISTEXT('2014-basis (ex pendler)'!D88),'2014-basis (ex pendler)'!D88,""))</f>
        <v/>
      </c>
      <c r="F118" s="61">
        <v>0</v>
      </c>
      <c r="G118" s="60">
        <f t="shared" si="7"/>
        <v>0</v>
      </c>
    </row>
    <row r="119" spans="1:8" x14ac:dyDescent="0.2">
      <c r="A119" s="79"/>
      <c r="B119" s="77" t="str">
        <f>IF(ISNUMBER('2014-basis (ex pendler)'!B89),'2014-basis (ex pendler)'!B89*B$10,IF(ISTEXT('2014-basis (ex pendler)'!B89),'2014-basis (ex pendler)'!B89,""))</f>
        <v/>
      </c>
      <c r="C119" s="77" t="str">
        <f>IF(ISNUMBER('2014-basis (ex pendler)'!C89),'2014-basis (ex pendler)'!C89*C$10,IF(ISTEXT('2014-basis (ex pendler)'!C89),'2014-basis (ex pendler)'!C89,""))</f>
        <v/>
      </c>
      <c r="D119" s="78" t="str">
        <f>IF(ISNUMBER('2014-basis (ex pendler)'!D89),'2014-basis (ex pendler)'!D89*D$10-G119,IF(ISTEXT('2014-basis (ex pendler)'!D89),'2014-basis (ex pendler)'!D89,""))</f>
        <v/>
      </c>
      <c r="F119" s="61">
        <v>0</v>
      </c>
      <c r="G119" s="60">
        <f t="shared" si="7"/>
        <v>0</v>
      </c>
    </row>
    <row r="120" spans="1:8" x14ac:dyDescent="0.2">
      <c r="A120" s="80" t="s">
        <v>35</v>
      </c>
      <c r="B120" s="77" t="str">
        <f>IF(ISNUMBER('2014-basis (ex pendler)'!B90),'2014-basis (ex pendler)'!B90*B$10,IF(ISTEXT('2014-basis (ex pendler)'!B90),'2014-basis (ex pendler)'!B90,""))</f>
        <v/>
      </c>
      <c r="C120" s="77" t="str">
        <f>IF(ISNUMBER('2014-basis (ex pendler)'!C90),'2014-basis (ex pendler)'!C90*C$10,IF(ISTEXT('2014-basis (ex pendler)'!C90),'2014-basis (ex pendler)'!C90,""))</f>
        <v/>
      </c>
      <c r="D120" s="78" t="str">
        <f>IF(ISNUMBER('2014-basis (ex pendler)'!D90),'2014-basis (ex pendler)'!D90*D$10-G120,IF(ISTEXT('2014-basis (ex pendler)'!D90),'2014-basis (ex pendler)'!D90,""))</f>
        <v/>
      </c>
      <c r="F120" s="61">
        <v>0</v>
      </c>
      <c r="G120" s="60">
        <f t="shared" si="7"/>
        <v>0</v>
      </c>
    </row>
    <row r="121" spans="1:8" x14ac:dyDescent="0.2">
      <c r="A121" s="81" t="s">
        <v>36</v>
      </c>
      <c r="B121" s="77">
        <f>IF(ISNUMBER('2014-basis (ex pendler)'!B91),'2014-basis (ex pendler)'!B91*B$10,IF(ISTEXT('2014-basis (ex pendler)'!B91),'2014-basis (ex pendler)'!B91,""))</f>
        <v>2230.7846562838349</v>
      </c>
      <c r="C121" s="77" t="str">
        <f>IF(ISNUMBER('2014-basis (ex pendler)'!C91),'2014-basis (ex pendler)'!C91*C$10,IF(ISTEXT('2014-basis (ex pendler)'!C91),'2014-basis (ex pendler)'!C91,""))</f>
        <v/>
      </c>
      <c r="D121" s="78" t="str">
        <f>IF(ISNUMBER('2014-basis (ex pendler)'!D91),'2014-basis (ex pendler)'!D91*D$10-G121,IF(ISTEXT('2014-basis (ex pendler)'!D91),'2014-basis (ex pendler)'!D91,""))</f>
        <v/>
      </c>
      <c r="F121" s="61">
        <v>0</v>
      </c>
      <c r="G121" s="60">
        <f t="shared" si="7"/>
        <v>0</v>
      </c>
    </row>
    <row r="122" spans="1:8" x14ac:dyDescent="0.2">
      <c r="A122" s="81" t="s">
        <v>37</v>
      </c>
      <c r="B122" s="77">
        <f>IF(ISNUMBER('2014-basis (ex pendler)'!B92),'2014-basis (ex pendler)'!B92*B$10,IF(ISTEXT('2014-basis (ex pendler)'!B92),'2014-basis (ex pendler)'!B92,""))</f>
        <v>2336.449744396999</v>
      </c>
      <c r="C122" s="77" t="str">
        <f>IF(ISNUMBER('2014-basis (ex pendler)'!C92),'2014-basis (ex pendler)'!C92*C$10,IF(ISTEXT('2014-basis (ex pendler)'!C92),'2014-basis (ex pendler)'!C92,""))</f>
        <v/>
      </c>
      <c r="D122" s="78" t="str">
        <f>IF(ISNUMBER('2014-basis (ex pendler)'!D92),'2014-basis (ex pendler)'!D92*D$10-G122,IF(ISTEXT('2014-basis (ex pendler)'!D92),'2014-basis (ex pendler)'!D92,""))</f>
        <v/>
      </c>
      <c r="F122" s="61">
        <v>0</v>
      </c>
      <c r="G122" s="60">
        <f t="shared" si="7"/>
        <v>0</v>
      </c>
    </row>
    <row r="123" spans="1:8" x14ac:dyDescent="0.2">
      <c r="A123" s="81" t="s">
        <v>77</v>
      </c>
      <c r="B123" s="77" t="str">
        <f>IF(ISNUMBER('2014-basis (ex pendler)'!B93),'2014-basis (ex pendler)'!B93*B$10,IF(ISTEXT('2014-basis (ex pendler)'!B93),'2014-basis (ex pendler)'!B93,""))</f>
        <v/>
      </c>
      <c r="C123" s="77" t="str">
        <f>IF(ISNUMBER('2014-basis (ex pendler)'!C93),'2014-basis (ex pendler)'!C93*C$10,IF(ISTEXT('2014-basis (ex pendler)'!C93),'2014-basis (ex pendler)'!C93,""))</f>
        <v/>
      </c>
      <c r="D123" s="78">
        <f>IF(ISNUMBER('2014-basis (ex pendler)'!D93),'2014-basis (ex pendler)'!D93*D$10-G123,IF(ISTEXT('2014-basis (ex pendler)'!D93),'2014-basis (ex pendler)'!D93,""))</f>
        <v>403.63569453735914</v>
      </c>
      <c r="F123" s="61">
        <v>20.68</v>
      </c>
      <c r="G123" s="60">
        <f t="shared" si="7"/>
        <v>21.599846400000001</v>
      </c>
      <c r="H123" s="157"/>
    </row>
    <row r="124" spans="1:8" x14ac:dyDescent="0.2">
      <c r="A124" s="81" t="s">
        <v>38</v>
      </c>
      <c r="B124" s="77">
        <f>IF(ISNUMBER('2014-basis (ex pendler)'!B94),'2014-basis (ex pendler)'!B94*B$10,IF(ISTEXT('2014-basis (ex pendler)'!B94),'2014-basis (ex pendler)'!B94,""))</f>
        <v>1010.2317953094298</v>
      </c>
      <c r="C124" s="77">
        <f>IF(ISNUMBER('2014-basis (ex pendler)'!C94),'2014-basis (ex pendler)'!C94*C$10,IF(ISTEXT('2014-basis (ex pendler)'!C94),'2014-basis (ex pendler)'!C94,""))</f>
        <v>1312.9649637151413</v>
      </c>
      <c r="D124" s="78">
        <f>IF(ISNUMBER('2014-basis (ex pendler)'!D94),'2014-basis (ex pendler)'!D94*D$10-G124,IF(ISTEXT('2014-basis (ex pendler)'!D94),'2014-basis (ex pendler)'!D94,""))</f>
        <v>462.74359746116909</v>
      </c>
      <c r="F124" s="61">
        <v>0</v>
      </c>
      <c r="G124" s="60">
        <f t="shared" si="7"/>
        <v>0</v>
      </c>
    </row>
    <row r="125" spans="1:8" x14ac:dyDescent="0.2">
      <c r="A125" s="81" t="s">
        <v>39</v>
      </c>
      <c r="B125" s="77">
        <f>IF(ISNUMBER('2014-basis (ex pendler)'!B95),'2014-basis (ex pendler)'!B95*B$10,IF(ISTEXT('2014-basis (ex pendler)'!B95),'2014-basis (ex pendler)'!B95,""))</f>
        <v>1115.6277872728997</v>
      </c>
      <c r="C125" s="77">
        <f>IF(ISNUMBER('2014-basis (ex pendler)'!C95),'2014-basis (ex pendler)'!C95*C$10,IF(ISTEXT('2014-basis (ex pendler)'!C95),'2014-basis (ex pendler)'!C95,""))</f>
        <v>1418.3609556786112</v>
      </c>
      <c r="D125" s="78">
        <f>IF(ISNUMBER('2014-basis (ex pendler)'!D95),'2014-basis (ex pendler)'!D95*D$10-G125,IF(ISTEXT('2014-basis (ex pendler)'!D95),'2014-basis (ex pendler)'!D95,""))</f>
        <v>509.08094532790864</v>
      </c>
      <c r="F125" s="61">
        <v>0</v>
      </c>
      <c r="G125" s="60">
        <f>IF(F125="","",F125*$G$10)</f>
        <v>0</v>
      </c>
    </row>
    <row r="126" spans="1:8" x14ac:dyDescent="0.2">
      <c r="A126" s="79"/>
      <c r="B126" s="77" t="str">
        <f>IF(ISNUMBER('2014-basis (ex pendler)'!B96),'2014-basis (ex pendler)'!B96*B$10,IF(ISTEXT('2014-basis (ex pendler)'!B96),'2014-basis (ex pendler)'!B96,""))</f>
        <v/>
      </c>
      <c r="C126" s="77" t="str">
        <f>IF(ISNUMBER('2014-basis (ex pendler)'!C96),'2014-basis (ex pendler)'!C96*C$10,IF(ISTEXT('2014-basis (ex pendler)'!C96),'2014-basis (ex pendler)'!C96,""))</f>
        <v/>
      </c>
      <c r="D126" s="78" t="str">
        <f>IF(ISNUMBER('2014-basis (ex pendler)'!D96),'2014-basis (ex pendler)'!D96*D$10-G126,IF(ISTEXT('2014-basis (ex pendler)'!D96),'2014-basis (ex pendler)'!D96,""))</f>
        <v/>
      </c>
      <c r="F126" s="61">
        <v>0</v>
      </c>
      <c r="G126" s="60">
        <f t="shared" si="7"/>
        <v>0</v>
      </c>
    </row>
    <row r="127" spans="1:8" x14ac:dyDescent="0.2">
      <c r="A127" s="80" t="s">
        <v>43</v>
      </c>
      <c r="B127" s="77" t="str">
        <f>IF(ISNUMBER('2014-basis (ex pendler)'!B97),'2014-basis (ex pendler)'!B97*B$10,IF(ISTEXT('2014-basis (ex pendler)'!B97),'2014-basis (ex pendler)'!B97,""))</f>
        <v/>
      </c>
      <c r="C127" s="77" t="str">
        <f>IF(ISNUMBER('2014-basis (ex pendler)'!C97),'2014-basis (ex pendler)'!C97*C$10,IF(ISTEXT('2014-basis (ex pendler)'!C97),'2014-basis (ex pendler)'!C97,""))</f>
        <v/>
      </c>
      <c r="D127" s="78" t="str">
        <f>IF(ISNUMBER('2014-basis (ex pendler)'!D97),'2014-basis (ex pendler)'!D97*D$10-G127,IF(ISTEXT('2014-basis (ex pendler)'!D97),'2014-basis (ex pendler)'!D97,""))</f>
        <v/>
      </c>
      <c r="F127" s="61">
        <v>0</v>
      </c>
      <c r="G127" s="60">
        <f t="shared" si="7"/>
        <v>0</v>
      </c>
    </row>
    <row r="128" spans="1:8" x14ac:dyDescent="0.2">
      <c r="A128" s="81" t="s">
        <v>44</v>
      </c>
      <c r="B128" s="77">
        <f>IF(ISNUMBER('2014-basis (ex pendler)'!B98),'2014-basis (ex pendler)'!B98*B$10,IF(ISTEXT('2014-basis (ex pendler)'!B98),'2014-basis (ex pendler)'!B98,""))</f>
        <v>442.88741303798531</v>
      </c>
      <c r="C128" s="77" t="str">
        <f>IF(ISNUMBER('2014-basis (ex pendler)'!C98),'2014-basis (ex pendler)'!C98*C$10,IF(ISTEXT('2014-basis (ex pendler)'!C98),'2014-basis (ex pendler)'!C98,""))</f>
        <v/>
      </c>
      <c r="D128" s="78">
        <f>IF(ISNUMBER('2014-basis (ex pendler)'!D98),'2014-basis (ex pendler)'!D98*D$10-G128,IF(ISTEXT('2014-basis (ex pendler)'!D98),'2014-basis (ex pendler)'!D98,""))</f>
        <v>194.71545114215021</v>
      </c>
      <c r="F128" s="61">
        <v>0</v>
      </c>
      <c r="G128" s="60">
        <f t="shared" si="7"/>
        <v>0</v>
      </c>
    </row>
    <row r="129" spans="1:7" x14ac:dyDescent="0.2">
      <c r="A129" s="81" t="s">
        <v>45</v>
      </c>
      <c r="B129" s="77">
        <f>IF(ISNUMBER('2014-basis (ex pendler)'!B99),'2014-basis (ex pendler)'!B99*B$10,IF(ISTEXT('2014-basis (ex pendler)'!B99),'2014-basis (ex pendler)'!B99,""))</f>
        <v>604.34510285436477</v>
      </c>
      <c r="C129" s="77" t="str">
        <f>IF(ISNUMBER('2014-basis (ex pendler)'!C99),'2014-basis (ex pendler)'!C99*C$10,IF(ISTEXT('2014-basis (ex pendler)'!C99),'2014-basis (ex pendler)'!C99,""))</f>
        <v/>
      </c>
      <c r="D129" s="78">
        <f>IF(ISNUMBER('2014-basis (ex pendler)'!D99),'2014-basis (ex pendler)'!D99*D$10-G129,IF(ISTEXT('2014-basis (ex pendler)'!D99),'2014-basis (ex pendler)'!D99,""))</f>
        <v>211.25667934044259</v>
      </c>
      <c r="F129" s="61">
        <v>0</v>
      </c>
      <c r="G129" s="60">
        <f t="shared" si="7"/>
        <v>0</v>
      </c>
    </row>
    <row r="130" spans="1:7" x14ac:dyDescent="0.2">
      <c r="A130" s="81" t="s">
        <v>46</v>
      </c>
      <c r="B130" s="77">
        <f>IF(ISNUMBER('2014-basis (ex pendler)'!B100),'2014-basis (ex pendler)'!B100*B$10,IF(ISTEXT('2014-basis (ex pendler)'!B100),'2014-basis (ex pendler)'!B100,""))</f>
        <v>191.76464367566234</v>
      </c>
      <c r="C130" s="77" t="str">
        <f>IF(ISNUMBER('2014-basis (ex pendler)'!C100),'2014-basis (ex pendler)'!C100*C$10,IF(ISTEXT('2014-basis (ex pendler)'!C100),'2014-basis (ex pendler)'!C100,""))</f>
        <v/>
      </c>
      <c r="D130" s="78" t="str">
        <f>IF(ISNUMBER('2014-basis (ex pendler)'!D100),'2014-basis (ex pendler)'!D100*D$10-G130,IF(ISTEXT('2014-basis (ex pendler)'!D100),'2014-basis (ex pendler)'!D100,""))</f>
        <v/>
      </c>
      <c r="F130" s="61">
        <v>0</v>
      </c>
      <c r="G130" s="60">
        <f t="shared" si="7"/>
        <v>0</v>
      </c>
    </row>
    <row r="131" spans="1:7" x14ac:dyDescent="0.2">
      <c r="A131" s="79"/>
      <c r="B131" s="77" t="str">
        <f>IF(ISNUMBER('2014-basis (ex pendler)'!B101),'2014-basis (ex pendler)'!B101*B$10,IF(ISTEXT('2014-basis (ex pendler)'!B101),'2014-basis (ex pendler)'!B101,""))</f>
        <v/>
      </c>
      <c r="C131" s="77" t="str">
        <f>IF(ISNUMBER('2014-basis (ex pendler)'!C101),'2014-basis (ex pendler)'!C101*C$10,IF(ISTEXT('2014-basis (ex pendler)'!C101),'2014-basis (ex pendler)'!C101,""))</f>
        <v/>
      </c>
      <c r="D131" s="78" t="str">
        <f>IF(ISNUMBER('2014-basis (ex pendler)'!D101),'2014-basis (ex pendler)'!D101*D$10-G131,IF(ISTEXT('2014-basis (ex pendler)'!D101),'2014-basis (ex pendler)'!D101,""))</f>
        <v/>
      </c>
      <c r="F131" s="61">
        <v>0</v>
      </c>
      <c r="G131" s="60">
        <f t="shared" si="7"/>
        <v>0</v>
      </c>
    </row>
    <row r="132" spans="1:7" x14ac:dyDescent="0.2">
      <c r="A132" s="80" t="s">
        <v>49</v>
      </c>
      <c r="B132" s="77" t="str">
        <f>IF(ISNUMBER('2014-basis (ex pendler)'!B102),'2014-basis (ex pendler)'!B102*B$10,IF(ISTEXT('2014-basis (ex pendler)'!B102),'2014-basis (ex pendler)'!B102,""))</f>
        <v/>
      </c>
      <c r="C132" s="77" t="str">
        <f>IF(ISNUMBER('2014-basis (ex pendler)'!C102),'2014-basis (ex pendler)'!C102*C$10,IF(ISTEXT('2014-basis (ex pendler)'!C102),'2014-basis (ex pendler)'!C102,""))</f>
        <v/>
      </c>
      <c r="D132" s="78" t="str">
        <f>IF(ISNUMBER('2014-basis (ex pendler)'!D102),'2014-basis (ex pendler)'!D102*D$10-G132,IF(ISTEXT('2014-basis (ex pendler)'!D102),'2014-basis (ex pendler)'!D102,""))</f>
        <v/>
      </c>
      <c r="F132" s="61">
        <v>0</v>
      </c>
      <c r="G132" s="60">
        <f t="shared" si="7"/>
        <v>0</v>
      </c>
    </row>
    <row r="133" spans="1:7" x14ac:dyDescent="0.2">
      <c r="A133" s="81" t="s">
        <v>50</v>
      </c>
      <c r="B133" s="77">
        <f>IF(ISNUMBER('2014-basis (ex pendler)'!B103),'2014-basis (ex pendler)'!B103*B$10,IF(ISTEXT('2014-basis (ex pendler)'!B103),'2014-basis (ex pendler)'!B103,""))</f>
        <v>20.877376280423512</v>
      </c>
      <c r="C133" s="77" t="str">
        <f>IF(ISNUMBER('2014-basis (ex pendler)'!C103),'2014-basis (ex pendler)'!C103*C$10,IF(ISTEXT('2014-basis (ex pendler)'!C103),'2014-basis (ex pendler)'!C103,""))</f>
        <v/>
      </c>
      <c r="D133" s="78" t="str">
        <f>IF(ISNUMBER('2014-basis (ex pendler)'!D103),'2014-basis (ex pendler)'!D103*D$10-G133,IF(ISTEXT('2014-basis (ex pendler)'!D103),'2014-basis (ex pendler)'!D103,""))</f>
        <v/>
      </c>
      <c r="F133" s="61">
        <v>0</v>
      </c>
      <c r="G133" s="60">
        <f t="shared" si="7"/>
        <v>0</v>
      </c>
    </row>
    <row r="134" spans="1:7" x14ac:dyDescent="0.2">
      <c r="A134" s="81" t="s">
        <v>51</v>
      </c>
      <c r="B134" s="77">
        <f>IF(ISNUMBER('2014-basis (ex pendler)'!B104),'2014-basis (ex pendler)'!B104*B$10,IF(ISTEXT('2014-basis (ex pendler)'!B104),'2014-basis (ex pendler)'!B104,""))</f>
        <v>10.438688140211756</v>
      </c>
      <c r="C134" s="77" t="str">
        <f>IF(ISNUMBER('2014-basis (ex pendler)'!C104),'2014-basis (ex pendler)'!C104*C$10,IF(ISTEXT('2014-basis (ex pendler)'!C104),'2014-basis (ex pendler)'!C104,""))</f>
        <v/>
      </c>
      <c r="D134" s="78" t="str">
        <f>IF(ISNUMBER('2014-basis (ex pendler)'!D104),'2014-basis (ex pendler)'!D104*D$10-G134,IF(ISTEXT('2014-basis (ex pendler)'!D104),'2014-basis (ex pendler)'!D104,""))</f>
        <v/>
      </c>
      <c r="F134" s="61">
        <v>0</v>
      </c>
      <c r="G134" s="60">
        <f t="shared" si="7"/>
        <v>0</v>
      </c>
    </row>
    <row r="135" spans="1:7" x14ac:dyDescent="0.2">
      <c r="A135" s="81" t="s">
        <v>52</v>
      </c>
      <c r="B135" s="77" t="str">
        <f>IF(ISNUMBER('2014-basis (ex pendler)'!B105),'2014-basis (ex pendler)'!B105*B$10,IF(ISTEXT('2014-basis (ex pendler)'!B105),'2014-basis (ex pendler)'!B105,""))</f>
        <v>Gratis</v>
      </c>
      <c r="C135" s="77" t="str">
        <f>IF(ISNUMBER('2014-basis (ex pendler)'!C105),'2014-basis (ex pendler)'!C105*C$10,IF(ISTEXT('2014-basis (ex pendler)'!C105),'2014-basis (ex pendler)'!C105,""))</f>
        <v/>
      </c>
      <c r="D135" s="78" t="str">
        <f>IF(ISNUMBER('2014-basis (ex pendler)'!D105),'2014-basis (ex pendler)'!D105*D$10-G135,IF(ISTEXT('2014-basis (ex pendler)'!D105),'2014-basis (ex pendler)'!D105,""))</f>
        <v/>
      </c>
      <c r="F135" s="61">
        <v>0</v>
      </c>
      <c r="G135" s="60">
        <f t="shared" si="7"/>
        <v>0</v>
      </c>
    </row>
    <row r="136" spans="1:7" x14ac:dyDescent="0.2">
      <c r="A136" s="79"/>
      <c r="B136" s="77" t="str">
        <f>IF(ISNUMBER('2014-basis (ex pendler)'!B106),'2014-basis (ex pendler)'!B106*B$10,IF(ISTEXT('2014-basis (ex pendler)'!B106),'2014-basis (ex pendler)'!B106,""))</f>
        <v/>
      </c>
      <c r="C136" s="77" t="str">
        <f>IF(ISNUMBER('2014-basis (ex pendler)'!C106),'2014-basis (ex pendler)'!C106*C$10,IF(ISTEXT('2014-basis (ex pendler)'!C106),'2014-basis (ex pendler)'!C106,""))</f>
        <v/>
      </c>
      <c r="D136" s="78" t="str">
        <f>IF(ISNUMBER('2014-basis (ex pendler)'!D106),'2014-basis (ex pendler)'!D106*D$10-G136,IF(ISTEXT('2014-basis (ex pendler)'!D106),'2014-basis (ex pendler)'!D106,""))</f>
        <v/>
      </c>
      <c r="F136" s="61">
        <v>0</v>
      </c>
      <c r="G136" s="60">
        <f t="shared" si="7"/>
        <v>0</v>
      </c>
    </row>
    <row r="137" spans="1:7" x14ac:dyDescent="0.2">
      <c r="A137" s="80" t="s">
        <v>53</v>
      </c>
      <c r="B137" s="77" t="str">
        <f>IF(ISNUMBER('2014-basis (ex pendler)'!B107),'2014-basis (ex pendler)'!B107*B$10,IF(ISTEXT('2014-basis (ex pendler)'!B107),'2014-basis (ex pendler)'!B107,""))</f>
        <v/>
      </c>
      <c r="C137" s="77" t="str">
        <f>IF(ISNUMBER('2014-basis (ex pendler)'!C107),'2014-basis (ex pendler)'!C107*C$10,IF(ISTEXT('2014-basis (ex pendler)'!C107),'2014-basis (ex pendler)'!C107,""))</f>
        <v/>
      </c>
      <c r="D137" s="78" t="str">
        <f>IF(ISNUMBER('2014-basis (ex pendler)'!D107),'2014-basis (ex pendler)'!D107*D$10-G137,IF(ISTEXT('2014-basis (ex pendler)'!D107),'2014-basis (ex pendler)'!D107,""))</f>
        <v/>
      </c>
      <c r="F137" s="61">
        <v>0</v>
      </c>
      <c r="G137" s="60">
        <f t="shared" si="7"/>
        <v>0</v>
      </c>
    </row>
    <row r="138" spans="1:7" x14ac:dyDescent="0.2">
      <c r="A138" s="81" t="s">
        <v>73</v>
      </c>
      <c r="B138" s="77">
        <f>IF(ISNUMBER('2014-basis (ex pendler)'!B108),'2014-basis (ex pendler)'!B108*B$10,IF(ISTEXT('2014-basis (ex pendler)'!B108),'2014-basis (ex pendler)'!B108,""))</f>
        <v>11157.825175589736</v>
      </c>
      <c r="C138" s="77" t="str">
        <f>IF(ISNUMBER('2014-basis (ex pendler)'!C108),'2014-basis (ex pendler)'!C108*C$10,IF(ISTEXT('2014-basis (ex pendler)'!C108),'2014-basis (ex pendler)'!C108,""))</f>
        <v/>
      </c>
      <c r="D138" s="78" t="str">
        <f>IF(ISNUMBER('2014-basis (ex pendler)'!D108),'2014-basis (ex pendler)'!D108*D$10-G138,IF(ISTEXT('2014-basis (ex pendler)'!D108),'2014-basis (ex pendler)'!D108,""))</f>
        <v/>
      </c>
      <c r="F138" s="61">
        <v>0</v>
      </c>
      <c r="G138" s="60">
        <f t="shared" si="7"/>
        <v>0</v>
      </c>
    </row>
    <row r="139" spans="1:7" x14ac:dyDescent="0.2">
      <c r="A139" s="81" t="s">
        <v>55</v>
      </c>
      <c r="B139" s="77">
        <f>IF(ISNUMBER('2014-basis (ex pendler)'!B109),'2014-basis (ex pendler)'!B109*B$10,IF(ISTEXT('2014-basis (ex pendler)'!B109),'2014-basis (ex pendler)'!B109,""))</f>
        <v>12192.331686069478</v>
      </c>
      <c r="C139" s="77" t="str">
        <f>IF(ISNUMBER('2014-basis (ex pendler)'!C109),'2014-basis (ex pendler)'!C109*C$10,IF(ISTEXT('2014-basis (ex pendler)'!C109),'2014-basis (ex pendler)'!C109,""))</f>
        <v/>
      </c>
      <c r="D139" s="78" t="str">
        <f>IF(ISNUMBER('2014-basis (ex pendler)'!D109),'2014-basis (ex pendler)'!D109*D$10-G139,IF(ISTEXT('2014-basis (ex pendler)'!D109),'2014-basis (ex pendler)'!D109,""))</f>
        <v/>
      </c>
      <c r="F139" s="61">
        <v>0</v>
      </c>
      <c r="G139" s="60">
        <f t="shared" si="7"/>
        <v>0</v>
      </c>
    </row>
    <row r="140" spans="1:7" x14ac:dyDescent="0.2">
      <c r="A140" s="81" t="s">
        <v>56</v>
      </c>
      <c r="B140" s="77">
        <f>IF(ISNUMBER('2014-basis (ex pendler)'!B110),'2014-basis (ex pendler)'!B110*B$10,IF(ISTEXT('2014-basis (ex pendler)'!B110),'2014-basis (ex pendler)'!B110,""))</f>
        <v>13226.849408888787</v>
      </c>
      <c r="C140" s="77" t="str">
        <f>IF(ISNUMBER('2014-basis (ex pendler)'!C110),'2014-basis (ex pendler)'!C110*C$10,IF(ISTEXT('2014-basis (ex pendler)'!C110),'2014-basis (ex pendler)'!C110,""))</f>
        <v/>
      </c>
      <c r="D140" s="78" t="str">
        <f>IF(ISNUMBER('2014-basis (ex pendler)'!D110),'2014-basis (ex pendler)'!D110*D$10-G140,IF(ISTEXT('2014-basis (ex pendler)'!D110),'2014-basis (ex pendler)'!D110,""))</f>
        <v/>
      </c>
      <c r="F140" s="61">
        <v>0</v>
      </c>
      <c r="G140" s="60">
        <f t="shared" si="7"/>
        <v>0</v>
      </c>
    </row>
    <row r="141" spans="1:7" x14ac:dyDescent="0.2">
      <c r="A141" s="81" t="s">
        <v>79</v>
      </c>
      <c r="B141" s="77" t="str">
        <f>IF(ISNUMBER('2014-basis (ex pendler)'!B111),'2014-basis (ex pendler)'!B111*B$10,IF(ISTEXT('2014-basis (ex pendler)'!B111),'2014-basis (ex pendler)'!B111,""))</f>
        <v/>
      </c>
      <c r="C141" s="77" t="str">
        <f>IF(ISNUMBER('2014-basis (ex pendler)'!C111),'2014-basis (ex pendler)'!C111*C$10,IF(ISTEXT('2014-basis (ex pendler)'!C111),'2014-basis (ex pendler)'!C111,""))</f>
        <v/>
      </c>
      <c r="D141" s="78">
        <f>IF(ISNUMBER('2014-basis (ex pendler)'!D111),'2014-basis (ex pendler)'!D111*D$10-G141,IF(ISTEXT('2014-basis (ex pendler)'!D111),'2014-basis (ex pendler)'!D111,""))</f>
        <v>2646.667715689222</v>
      </c>
      <c r="F141" s="61">
        <v>0</v>
      </c>
      <c r="G141" s="60">
        <f t="shared" si="7"/>
        <v>0</v>
      </c>
    </row>
    <row r="142" spans="1:7" x14ac:dyDescent="0.2">
      <c r="A142" s="81" t="s">
        <v>57</v>
      </c>
      <c r="B142" s="77">
        <f>IF(ISNUMBER('2014-basis (ex pendler)'!B112),'2014-basis (ex pendler)'!B112*B$10,IF(ISTEXT('2014-basis (ex pendler)'!B112),'2014-basis (ex pendler)'!B112,""))</f>
        <v>884.48540702535365</v>
      </c>
      <c r="C142" s="77" t="str">
        <f>IF(ISNUMBER('2014-basis (ex pendler)'!C112),'2014-basis (ex pendler)'!C112*C$10,IF(ISTEXT('2014-basis (ex pendler)'!C112),'2014-basis (ex pendler)'!C112,""))</f>
        <v/>
      </c>
      <c r="D142" s="78" t="str">
        <f>IF(ISNUMBER('2014-basis (ex pendler)'!D112),'2014-basis (ex pendler)'!D112*D$10-G142,IF(ISTEXT('2014-basis (ex pendler)'!D112),'2014-basis (ex pendler)'!D112,""))</f>
        <v/>
      </c>
      <c r="F142" s="61">
        <v>0</v>
      </c>
      <c r="G142" s="60">
        <f t="shared" si="7"/>
        <v>0</v>
      </c>
    </row>
    <row r="143" spans="1:7" x14ac:dyDescent="0.2">
      <c r="A143" s="79"/>
      <c r="B143" s="77" t="str">
        <f>IF(ISNUMBER('2014-basis (ex pendler)'!B113),'2014-basis (ex pendler)'!B113*B$10,IF(ISTEXT('2014-basis (ex pendler)'!B113),'2014-basis (ex pendler)'!B113,""))</f>
        <v/>
      </c>
      <c r="C143" s="77" t="str">
        <f>IF(ISNUMBER('2014-basis (ex pendler)'!C113),'2014-basis (ex pendler)'!C113*C$10,IF(ISTEXT('2014-basis (ex pendler)'!C113),'2014-basis (ex pendler)'!C113,""))</f>
        <v/>
      </c>
      <c r="D143" s="78" t="str">
        <f>IF(ISNUMBER('2014-basis (ex pendler)'!D113),'2014-basis (ex pendler)'!D113*D$10-G143,IF(ISTEXT('2014-basis (ex pendler)'!D113),'2014-basis (ex pendler)'!D113,""))</f>
        <v/>
      </c>
      <c r="F143" s="61">
        <v>0</v>
      </c>
      <c r="G143" s="60">
        <f t="shared" si="7"/>
        <v>0</v>
      </c>
    </row>
    <row r="144" spans="1:7" x14ac:dyDescent="0.2">
      <c r="A144" s="80" t="s">
        <v>58</v>
      </c>
      <c r="B144" s="77" t="str">
        <f>IF(ISNUMBER('2014-basis (ex pendler)'!B114),'2014-basis (ex pendler)'!B114*B$10,IF(ISTEXT('2014-basis (ex pendler)'!B114),'2014-basis (ex pendler)'!B114,""))</f>
        <v/>
      </c>
      <c r="C144" s="77" t="str">
        <f>IF(ISNUMBER('2014-basis (ex pendler)'!C114),'2014-basis (ex pendler)'!C114*C$10,IF(ISTEXT('2014-basis (ex pendler)'!C114),'2014-basis (ex pendler)'!C114,""))</f>
        <v/>
      </c>
      <c r="D144" s="78" t="str">
        <f>IF(ISNUMBER('2014-basis (ex pendler)'!D114),'2014-basis (ex pendler)'!D114*D$10-G144,IF(ISTEXT('2014-basis (ex pendler)'!D114),'2014-basis (ex pendler)'!D114,""))</f>
        <v/>
      </c>
      <c r="F144" s="61">
        <v>0</v>
      </c>
      <c r="G144" s="60">
        <f t="shared" si="7"/>
        <v>0</v>
      </c>
    </row>
    <row r="145" spans="1:14" x14ac:dyDescent="0.2">
      <c r="A145" s="81" t="s">
        <v>59</v>
      </c>
      <c r="B145" s="77">
        <f>IF(ISNUMBER('2014-basis (ex pendler)'!B115),'2014-basis (ex pendler)'!B115*B$10,IF(ISTEXT('2014-basis (ex pendler)'!B115),'2014-basis (ex pendler)'!B115,""))</f>
        <v>204.38973803213756</v>
      </c>
      <c r="C145" s="77" t="str">
        <f>IF(ISNUMBER('2014-basis (ex pendler)'!C115),'2014-basis (ex pendler)'!C115*C$10,IF(ISTEXT('2014-basis (ex pendler)'!C115),'2014-basis (ex pendler)'!C115,""))</f>
        <v/>
      </c>
      <c r="D145" s="78" t="str">
        <f>IF(ISNUMBER('2014-basis (ex pendler)'!D115),'2014-basis (ex pendler)'!D115*D$10-G145,IF(ISTEXT('2014-basis (ex pendler)'!D115),'2014-basis (ex pendler)'!D115,""))</f>
        <v/>
      </c>
      <c r="F145" s="61">
        <v>0</v>
      </c>
      <c r="G145" s="60">
        <f t="shared" si="7"/>
        <v>0</v>
      </c>
    </row>
    <row r="146" spans="1:14" x14ac:dyDescent="0.2">
      <c r="A146" s="81" t="s">
        <v>60</v>
      </c>
      <c r="B146" s="77">
        <f>IF(ISNUMBER('2014-basis (ex pendler)'!B116),'2014-basis (ex pendler)'!B116*B$10,IF(ISTEXT('2014-basis (ex pendler)'!B116),'2014-basis (ex pendler)'!B116,""))</f>
        <v>281.76609340872329</v>
      </c>
      <c r="C146" s="77" t="str">
        <f>IF(ISNUMBER('2014-basis (ex pendler)'!C116),'2014-basis (ex pendler)'!C116*C$10,IF(ISTEXT('2014-basis (ex pendler)'!C116),'2014-basis (ex pendler)'!C116,""))</f>
        <v/>
      </c>
      <c r="D146" s="78" t="str">
        <f>IF(ISNUMBER('2014-basis (ex pendler)'!D116),'2014-basis (ex pendler)'!D116*D$10-G146,IF(ISTEXT('2014-basis (ex pendler)'!D116),'2014-basis (ex pendler)'!D116,""))</f>
        <v/>
      </c>
      <c r="F146" s="61">
        <v>0</v>
      </c>
      <c r="G146" s="60">
        <f t="shared" si="7"/>
        <v>0</v>
      </c>
    </row>
    <row r="147" spans="1:14" x14ac:dyDescent="0.2">
      <c r="A147" s="81" t="s">
        <v>61</v>
      </c>
      <c r="B147" s="77">
        <f>IF(ISNUMBER('2014-basis (ex pendler)'!B117),'2014-basis (ex pendler)'!B117*B$10,IF(ISTEXT('2014-basis (ex pendler)'!B117),'2014-basis (ex pendler)'!B117,""))</f>
        <v>361.20551926629611</v>
      </c>
      <c r="C147" s="77" t="str">
        <f>IF(ISNUMBER('2014-basis (ex pendler)'!C117),'2014-basis (ex pendler)'!C117*C$10,IF(ISTEXT('2014-basis (ex pendler)'!C117),'2014-basis (ex pendler)'!C117,""))</f>
        <v/>
      </c>
      <c r="D147" s="78" t="str">
        <f>IF(ISNUMBER('2014-basis (ex pendler)'!D117),'2014-basis (ex pendler)'!D117*D$10-G147,IF(ISTEXT('2014-basis (ex pendler)'!D117),'2014-basis (ex pendler)'!D117,""))</f>
        <v/>
      </c>
      <c r="F147" s="61">
        <v>0</v>
      </c>
      <c r="G147" s="60">
        <f t="shared" si="7"/>
        <v>0</v>
      </c>
    </row>
    <row r="148" spans="1:14" x14ac:dyDescent="0.2">
      <c r="A148" s="81" t="s">
        <v>62</v>
      </c>
      <c r="B148" s="77">
        <f>IF(ISNUMBER('2014-basis (ex pendler)'!B118),'2014-basis (ex pendler)'!B118*B$10,IF(ISTEXT('2014-basis (ex pendler)'!B118),'2014-basis (ex pendler)'!B118,""))</f>
        <v>468.16002643007693</v>
      </c>
      <c r="C148" s="77" t="str">
        <f>IF(ISNUMBER('2014-basis (ex pendler)'!C118),'2014-basis (ex pendler)'!C118*C$10,IF(ISTEXT('2014-basis (ex pendler)'!C118),'2014-basis (ex pendler)'!C118,""))</f>
        <v/>
      </c>
      <c r="D148" s="78" t="str">
        <f>IF(ISNUMBER('2014-basis (ex pendler)'!D118),'2014-basis (ex pendler)'!D118*D$10-G148,IF(ISTEXT('2014-basis (ex pendler)'!D118),'2014-basis (ex pendler)'!D118,""))</f>
        <v/>
      </c>
      <c r="F148" s="61">
        <v>0</v>
      </c>
      <c r="G148" s="60">
        <f t="shared" si="7"/>
        <v>0</v>
      </c>
    </row>
    <row r="149" spans="1:14" x14ac:dyDescent="0.2">
      <c r="A149" s="81" t="s">
        <v>63</v>
      </c>
      <c r="B149" s="77">
        <f>IF(ISNUMBER('2014-basis (ex pendler)'!B119),'2014-basis (ex pendler)'!B119*B$10,IF(ISTEXT('2014-basis (ex pendler)'!B119),'2014-basis (ex pendler)'!B119,""))</f>
        <v>301.30920128024758</v>
      </c>
      <c r="C149" s="77" t="str">
        <f>IF(ISNUMBER('2014-basis (ex pendler)'!C119),'2014-basis (ex pendler)'!C119*C$10,IF(ISTEXT('2014-basis (ex pendler)'!C119),'2014-basis (ex pendler)'!C119,""))</f>
        <v/>
      </c>
      <c r="D149" s="78" t="str">
        <f>IF(ISNUMBER('2014-basis (ex pendler)'!D119),'2014-basis (ex pendler)'!D119*D$10-G149,IF(ISTEXT('2014-basis (ex pendler)'!D119),'2014-basis (ex pendler)'!D119,""))</f>
        <v/>
      </c>
      <c r="F149" s="61">
        <v>0</v>
      </c>
      <c r="G149" s="60">
        <f t="shared" si="7"/>
        <v>0</v>
      </c>
    </row>
    <row r="150" spans="1:14" x14ac:dyDescent="0.2">
      <c r="A150" s="81" t="s">
        <v>64</v>
      </c>
      <c r="B150" s="77">
        <f>IF(ISNUMBER('2014-basis (ex pendler)'!B120),'2014-basis (ex pendler)'!B120*B$10,IF(ISTEXT('2014-basis (ex pendler)'!B120),'2014-basis (ex pendler)'!B120,""))</f>
        <v>30.127556426153582</v>
      </c>
      <c r="C150" s="77" t="str">
        <f>IF(ISNUMBER('2014-basis (ex pendler)'!C120),'2014-basis (ex pendler)'!C120*C$10,IF(ISTEXT('2014-basis (ex pendler)'!C120),'2014-basis (ex pendler)'!C120,""))</f>
        <v/>
      </c>
      <c r="D150" s="78" t="str">
        <f>IF(ISNUMBER('2014-basis (ex pendler)'!D120),'2014-basis (ex pendler)'!D120*D$10-G150,IF(ISTEXT('2014-basis (ex pendler)'!D120),'2014-basis (ex pendler)'!D120,""))</f>
        <v/>
      </c>
      <c r="F150" s="61">
        <v>0</v>
      </c>
      <c r="G150" s="60">
        <f t="shared" si="7"/>
        <v>0</v>
      </c>
    </row>
    <row r="151" spans="1:14" x14ac:dyDescent="0.2">
      <c r="A151" s="81" t="s">
        <v>65</v>
      </c>
      <c r="B151" s="77">
        <f>IF(ISNUMBER('2014-basis (ex pendler)'!B121),'2014-basis (ex pendler)'!B121*B$10,IF(ISTEXT('2014-basis (ex pendler)'!B121),'2014-basis (ex pendler)'!B121,""))</f>
        <v>87.669283102379922</v>
      </c>
      <c r="C151" s="77" t="str">
        <f>IF(ISNUMBER('2014-basis (ex pendler)'!C121),'2014-basis (ex pendler)'!C121*C$10,IF(ISTEXT('2014-basis (ex pendler)'!C121),'2014-basis (ex pendler)'!C121,""))</f>
        <v/>
      </c>
      <c r="D151" s="78" t="str">
        <f>IF(ISNUMBER('2014-basis (ex pendler)'!D121),'2014-basis (ex pendler)'!D121*D$10-G151,IF(ISTEXT('2014-basis (ex pendler)'!D121),'2014-basis (ex pendler)'!D121,""))</f>
        <v/>
      </c>
      <c r="F151" s="62">
        <v>0</v>
      </c>
      <c r="G151" s="63">
        <f t="shared" si="7"/>
        <v>0</v>
      </c>
    </row>
    <row r="152" spans="1:14" x14ac:dyDescent="0.2">
      <c r="A152" s="79"/>
      <c r="B152" s="77" t="str">
        <f>IF(ISNUMBER('2014-basis (ex pendler)'!B122),'2014-basis (ex pendler)'!B122*B$10,IF(ISTEXT('2014-basis (ex pendler)'!B122),'2014-basis (ex pendler)'!B122,""))</f>
        <v/>
      </c>
      <c r="C152" s="77" t="str">
        <f>IF(ISNUMBER('2014-basis (ex pendler)'!C122),'2014-basis (ex pendler)'!C122*C$10,IF(ISTEXT('2014-basis (ex pendler)'!C122),'2014-basis (ex pendler)'!C122,""))</f>
        <v/>
      </c>
      <c r="D152" s="78" t="str">
        <f>IF(ISNUMBER('2014-basis (ex pendler)'!D122),'2014-basis (ex pendler)'!D122*D$10-G152,IF(ISTEXT('2014-basis (ex pendler)'!D122),'2014-basis (ex pendler)'!D122,""))</f>
        <v/>
      </c>
    </row>
    <row r="153" spans="1:14" x14ac:dyDescent="0.2">
      <c r="A153" s="80" t="s">
        <v>66</v>
      </c>
      <c r="B153" s="77" t="str">
        <f>IF(ISNUMBER('2014-basis (ex pendler)'!B123),'2014-basis (ex pendler)'!B123*B$10,IF(ISTEXT('2014-basis (ex pendler)'!B123),'2014-basis (ex pendler)'!B123,""))</f>
        <v/>
      </c>
      <c r="C153" s="77" t="str">
        <f>IF(ISNUMBER('2014-basis (ex pendler)'!C123),'2014-basis (ex pendler)'!C123*C$10,IF(ISTEXT('2014-basis (ex pendler)'!C123),'2014-basis (ex pendler)'!C123,""))</f>
        <v/>
      </c>
      <c r="D153" s="78" t="str">
        <f>IF(ISNUMBER('2014-basis (ex pendler)'!D123),'2014-basis (ex pendler)'!D123*D$10-G153,IF(ISTEXT('2014-basis (ex pendler)'!D123),'2014-basis (ex pendler)'!D123,""))</f>
        <v/>
      </c>
    </row>
    <row r="154" spans="1:14" x14ac:dyDescent="0.2">
      <c r="A154" s="83" t="s">
        <v>67</v>
      </c>
      <c r="B154" s="84" t="str">
        <f>IF(ISNUMBER('2014-basis (ex pendler)'!B124),'2014-basis (ex pendler)'!B124*B$10,IF(ISTEXT('2014-basis (ex pendler)'!B124),'2014-basis (ex pendler)'!B124,""))</f>
        <v>Gratis</v>
      </c>
      <c r="C154" s="84" t="str">
        <f>IF(ISNUMBER('2014-basis (ex pendler)'!C124),'2014-basis (ex pendler)'!C124*C$10,IF(ISTEXT('2014-basis (ex pendler)'!C124),'2014-basis (ex pendler)'!C124,""))</f>
        <v/>
      </c>
      <c r="D154" s="85" t="str">
        <f>IF(ISNUMBER('2014-basis (ex pendler)'!D124),'2014-basis (ex pendler)'!D124*D$10-G154,IF(ISTEXT('2014-basis (ex pendler)'!D124),'2014-basis (ex pendler)'!D124,""))</f>
        <v/>
      </c>
    </row>
    <row r="155" spans="1:14" x14ac:dyDescent="0.2">
      <c r="A155" s="52"/>
      <c r="B155" s="53" t="str">
        <f>IF(ISNUMBER('Prisopregnede 2018-priser'!B159),'Prisopregnede 2018-priser'!B159*$B$10,IF(ISTEXT('Prisopregnede 2018-priser'!B159),'Prisopregnede 2018-priser'!B159,""))</f>
        <v/>
      </c>
      <c r="C155" s="53" t="str">
        <f>IF(ISNUMBER('Prisopregnede 2018-priser'!C159),'Prisopregnede 2018-priser'!C159*$B$10,IF(ISTEXT('Prisopregnede 2018-priser'!C159),'Prisopregnede 2018-priser'!C159,""))</f>
        <v/>
      </c>
      <c r="D155" s="53" t="str">
        <f>IF(ISNUMBER('Prisopregnede 2018-priser'!D159),'Prisopregnede 2018-priser'!D159*$B$10,IF(ISTEXT('Prisopregnede 2018-priser'!D159),'Prisopregnede 2018-priser'!D159,""))</f>
        <v/>
      </c>
    </row>
    <row r="156" spans="1:14" ht="15" x14ac:dyDescent="0.25">
      <c r="A156" s="104"/>
      <c r="B156" s="105" t="str">
        <f>A1</f>
        <v>2023-priser</v>
      </c>
      <c r="C156" s="198"/>
      <c r="D156" s="198"/>
      <c r="E156" s="105"/>
      <c r="F156" s="106"/>
      <c r="I156" s="121"/>
      <c r="J156" s="122" t="s">
        <v>86</v>
      </c>
      <c r="K156" s="197" t="s">
        <v>117</v>
      </c>
      <c r="L156" s="197"/>
      <c r="M156" s="122"/>
      <c r="N156" s="123"/>
    </row>
    <row r="157" spans="1:14" ht="15" x14ac:dyDescent="0.2">
      <c r="A157" s="113" t="s">
        <v>107</v>
      </c>
      <c r="B157" s="102" t="s">
        <v>108</v>
      </c>
      <c r="C157" s="102" t="s">
        <v>109</v>
      </c>
      <c r="D157" s="102" t="s">
        <v>110</v>
      </c>
      <c r="E157" s="102" t="s">
        <v>111</v>
      </c>
      <c r="F157" s="107" t="s">
        <v>112</v>
      </c>
      <c r="I157" s="125" t="s">
        <v>107</v>
      </c>
      <c r="J157" s="120" t="s">
        <v>108</v>
      </c>
      <c r="K157" s="120" t="s">
        <v>109</v>
      </c>
      <c r="L157" s="120" t="s">
        <v>110</v>
      </c>
      <c r="M157" s="120" t="s">
        <v>111</v>
      </c>
      <c r="N157" s="124" t="s">
        <v>112</v>
      </c>
    </row>
    <row r="158" spans="1:14" x14ac:dyDescent="0.2">
      <c r="A158" s="108" t="s">
        <v>15</v>
      </c>
      <c r="B158" s="103">
        <f>J158*$E$10</f>
        <v>116.23021559921543</v>
      </c>
      <c r="C158" s="103">
        <f t="shared" ref="C158:F166" si="8">K158*$E$10</f>
        <v>116.23021559921543</v>
      </c>
      <c r="D158" s="103">
        <f t="shared" si="8"/>
        <v>73.865931408847189</v>
      </c>
      <c r="E158" s="103">
        <f t="shared" si="8"/>
        <v>73.865931408847189</v>
      </c>
      <c r="F158" s="109">
        <f t="shared" si="8"/>
        <v>73.865931408847189</v>
      </c>
      <c r="I158" s="88" t="s">
        <v>15</v>
      </c>
      <c r="J158" s="87">
        <v>107</v>
      </c>
      <c r="K158" s="87">
        <v>107</v>
      </c>
      <c r="L158" s="87">
        <v>68</v>
      </c>
      <c r="M158" s="87">
        <v>68</v>
      </c>
      <c r="N158" s="60">
        <v>68</v>
      </c>
    </row>
    <row r="159" spans="1:14" x14ac:dyDescent="0.2">
      <c r="A159" s="108" t="s">
        <v>16</v>
      </c>
      <c r="B159" s="103">
        <f t="shared" ref="B159:B166" si="9">J159*$E$10</f>
        <v>58.658239648202176</v>
      </c>
      <c r="C159" s="103">
        <f t="shared" si="8"/>
        <v>58.658239648202176</v>
      </c>
      <c r="D159" s="103">
        <f t="shared" si="8"/>
        <v>36.932965704423594</v>
      </c>
      <c r="E159" s="103">
        <f t="shared" si="8"/>
        <v>36.932965704423594</v>
      </c>
      <c r="F159" s="109">
        <f t="shared" si="8"/>
        <v>36.932965704423594</v>
      </c>
      <c r="I159" s="88" t="s">
        <v>16</v>
      </c>
      <c r="J159" s="87">
        <v>54</v>
      </c>
      <c r="K159" s="87">
        <v>54</v>
      </c>
      <c r="L159" s="87">
        <v>34</v>
      </c>
      <c r="M159" s="87">
        <v>34</v>
      </c>
      <c r="N159" s="60">
        <v>34</v>
      </c>
    </row>
    <row r="160" spans="1:14" x14ac:dyDescent="0.2">
      <c r="A160" s="108" t="s">
        <v>24</v>
      </c>
      <c r="B160" s="103">
        <f t="shared" si="9"/>
        <v>1176.4235840556103</v>
      </c>
      <c r="C160" s="103">
        <f t="shared" si="8"/>
        <v>587.66866017921075</v>
      </c>
      <c r="D160" s="103">
        <f t="shared" si="8"/>
        <v>320.44779067073415</v>
      </c>
      <c r="E160" s="103">
        <f t="shared" si="8"/>
        <v>320.44779067073415</v>
      </c>
      <c r="F160" s="109">
        <f t="shared" si="8"/>
        <v>320.44779067073415</v>
      </c>
      <c r="I160" s="88" t="s">
        <v>24</v>
      </c>
      <c r="J160" s="87">
        <v>1083</v>
      </c>
      <c r="K160" s="87">
        <v>541</v>
      </c>
      <c r="L160" s="87">
        <v>295</v>
      </c>
      <c r="M160" s="87">
        <v>295</v>
      </c>
      <c r="N160" s="60">
        <v>295</v>
      </c>
    </row>
    <row r="161" spans="1:14" x14ac:dyDescent="0.2">
      <c r="A161" s="108" t="s">
        <v>25</v>
      </c>
      <c r="B161" s="103">
        <f t="shared" si="9"/>
        <v>1176.4235840556103</v>
      </c>
      <c r="C161" s="103">
        <f>K161*$E$10</f>
        <v>587.66866017921075</v>
      </c>
      <c r="D161" s="103">
        <f t="shared" si="8"/>
        <v>320.44779067073415</v>
      </c>
      <c r="E161" s="103">
        <f t="shared" si="8"/>
        <v>320.44779067073415</v>
      </c>
      <c r="F161" s="109">
        <f t="shared" si="8"/>
        <v>320.44779067073415</v>
      </c>
      <c r="I161" s="88" t="s">
        <v>25</v>
      </c>
      <c r="J161" s="87">
        <v>1083</v>
      </c>
      <c r="K161" s="87">
        <v>541</v>
      </c>
      <c r="L161" s="87">
        <v>295</v>
      </c>
      <c r="M161" s="87">
        <v>295</v>
      </c>
      <c r="N161" s="60">
        <v>295</v>
      </c>
    </row>
    <row r="162" spans="1:14" x14ac:dyDescent="0.2">
      <c r="A162" s="108" t="s">
        <v>113</v>
      </c>
      <c r="B162" s="103">
        <f t="shared" si="9"/>
        <v>1443.6444535640869</v>
      </c>
      <c r="C162" s="103">
        <f t="shared" si="8"/>
        <v>920.06535151902301</v>
      </c>
      <c r="D162" s="103">
        <f t="shared" si="8"/>
        <v>501.85382810128533</v>
      </c>
      <c r="E162" s="103">
        <f t="shared" si="8"/>
        <v>501.85382810128533</v>
      </c>
      <c r="F162" s="109">
        <f t="shared" si="8"/>
        <v>501.85382810128533</v>
      </c>
      <c r="I162" s="88" t="s">
        <v>113</v>
      </c>
      <c r="J162" s="87">
        <v>1329</v>
      </c>
      <c r="K162" s="87">
        <v>847</v>
      </c>
      <c r="L162" s="87">
        <v>462</v>
      </c>
      <c r="M162" s="87">
        <v>462</v>
      </c>
      <c r="N162" s="60">
        <v>462</v>
      </c>
    </row>
    <row r="163" spans="1:14" x14ac:dyDescent="0.2">
      <c r="A163" s="108" t="s">
        <v>114</v>
      </c>
      <c r="B163" s="103">
        <f t="shared" si="9"/>
        <v>1443.6444535640869</v>
      </c>
      <c r="C163" s="103">
        <f t="shared" si="8"/>
        <v>920.06535151902301</v>
      </c>
      <c r="D163" s="103">
        <f t="shared" si="8"/>
        <v>501.85382810128533</v>
      </c>
      <c r="E163" s="103">
        <f t="shared" si="8"/>
        <v>501.85382810128533</v>
      </c>
      <c r="F163" s="109">
        <f t="shared" si="8"/>
        <v>501.85382810128533</v>
      </c>
      <c r="I163" s="88" t="s">
        <v>114</v>
      </c>
      <c r="J163" s="87">
        <v>1329</v>
      </c>
      <c r="K163" s="87">
        <v>847</v>
      </c>
      <c r="L163" s="87">
        <v>462</v>
      </c>
      <c r="M163" s="87">
        <v>462</v>
      </c>
      <c r="N163" s="60">
        <v>462</v>
      </c>
    </row>
    <row r="164" spans="1:14" x14ac:dyDescent="0.2">
      <c r="A164" s="108" t="s">
        <v>41</v>
      </c>
      <c r="B164" s="103">
        <f t="shared" si="9"/>
        <v>1423.0054433174973</v>
      </c>
      <c r="C164" s="103">
        <f t="shared" si="8"/>
        <v>887.47744060335515</v>
      </c>
      <c r="D164" s="103">
        <f t="shared" si="8"/>
        <v>490.99119112939599</v>
      </c>
      <c r="E164" s="103">
        <f t="shared" si="8"/>
        <v>490.99119112939599</v>
      </c>
      <c r="F164" s="109">
        <f t="shared" si="8"/>
        <v>490.99119112939599</v>
      </c>
      <c r="I164" s="88" t="s">
        <v>41</v>
      </c>
      <c r="J164" s="87">
        <v>1310</v>
      </c>
      <c r="K164" s="87">
        <v>817</v>
      </c>
      <c r="L164" s="87">
        <v>452</v>
      </c>
      <c r="M164" s="87">
        <v>452</v>
      </c>
      <c r="N164" s="60">
        <v>452</v>
      </c>
    </row>
    <row r="165" spans="1:14" x14ac:dyDescent="0.2">
      <c r="A165" s="108" t="s">
        <v>42</v>
      </c>
      <c r="B165" s="103">
        <f t="shared" si="9"/>
        <v>1423.0054433174973</v>
      </c>
      <c r="C165" s="103">
        <f t="shared" si="8"/>
        <v>887.47744060335515</v>
      </c>
      <c r="D165" s="103">
        <f t="shared" si="8"/>
        <v>490.99119112939599</v>
      </c>
      <c r="E165" s="103">
        <f t="shared" si="8"/>
        <v>490.99119112939599</v>
      </c>
      <c r="F165" s="109">
        <f t="shared" si="8"/>
        <v>490.99119112939599</v>
      </c>
      <c r="I165" s="88" t="s">
        <v>42</v>
      </c>
      <c r="J165" s="87">
        <v>1310</v>
      </c>
      <c r="K165" s="87">
        <v>817</v>
      </c>
      <c r="L165" s="87">
        <v>452</v>
      </c>
      <c r="M165" s="87">
        <v>452</v>
      </c>
      <c r="N165" s="60">
        <v>452</v>
      </c>
    </row>
    <row r="166" spans="1:14" x14ac:dyDescent="0.2">
      <c r="A166" s="108" t="s">
        <v>48</v>
      </c>
      <c r="B166" s="103">
        <f t="shared" si="9"/>
        <v>223.77032162091942</v>
      </c>
      <c r="C166" s="103">
        <f t="shared" si="8"/>
        <v>223.77032162091942</v>
      </c>
      <c r="D166" s="103">
        <f t="shared" si="8"/>
        <v>137.955489542994</v>
      </c>
      <c r="E166" s="103">
        <f t="shared" si="8"/>
        <v>137.955489542994</v>
      </c>
      <c r="F166" s="109">
        <f>N166*$E$10</f>
        <v>137.955489542994</v>
      </c>
      <c r="I166" s="89" t="s">
        <v>48</v>
      </c>
      <c r="J166" s="90">
        <v>206</v>
      </c>
      <c r="K166" s="90">
        <v>206</v>
      </c>
      <c r="L166" s="90">
        <v>127</v>
      </c>
      <c r="M166" s="90">
        <v>127</v>
      </c>
      <c r="N166" s="63">
        <v>127</v>
      </c>
    </row>
    <row r="167" spans="1:14" x14ac:dyDescent="0.2">
      <c r="A167" s="110" t="s">
        <v>115</v>
      </c>
      <c r="B167" s="111">
        <v>0.1</v>
      </c>
      <c r="C167" s="111" t="str">
        <f>IF(ISNUMBER('2014-basis'!C160),'2014-basis'!C160*'Forudsætninger 2018 opregning'!$B$10,IF(ISTEXT('2014-basis'!C160),'2014-basis'!C160,""))</f>
        <v/>
      </c>
      <c r="D167" s="111" t="str">
        <f>IF(ISNUMBER('2014-basis'!D160),'2014-basis'!D160*'Forudsætninger 2018 opregning'!$B$12,IF(ISTEXT('2014-basis'!D160),'2014-basis'!D160,""))</f>
        <v/>
      </c>
      <c r="E167" s="111" t="str">
        <f>IF(ISNUMBER('2014-basis'!E160),'2014-basis'!E160*'Forudsætninger 2018 opregning'!$B$12,IF(ISTEXT('2014-basis'!E160),'2014-basis'!E160,""))</f>
        <v/>
      </c>
      <c r="F167" s="112" t="str">
        <f>IF(ISNUMBER('2014-basis'!F160),'2014-basis'!F160*'Forudsætninger 2018 opregning'!$B$12,IF(ISTEXT('2014-basis'!F160),'2014-basis'!F160,""))</f>
        <v/>
      </c>
      <c r="I167" s="52"/>
      <c r="J167" s="53"/>
      <c r="K167" s="53"/>
      <c r="L167" s="53"/>
      <c r="M167" s="53"/>
      <c r="N167" s="53"/>
    </row>
    <row r="168" spans="1:14" x14ac:dyDescent="0.2">
      <c r="A168" s="54"/>
      <c r="B168" s="55" t="str">
        <f>IF(ISNUMBER('Prisopregnede 2018-priser'!#REF!),'Prisopregnede 2018-priser'!#REF!*$B$10,IF(ISTEXT('Prisopregnede 2018-priser'!#REF!),'Prisopregnede 2018-priser'!#REF!,""))</f>
        <v/>
      </c>
      <c r="C168" s="55" t="str">
        <f>IF(ISNUMBER('Prisopregnede 2018-priser'!#REF!),'Prisopregnede 2018-priser'!#REF!*$B$10,IF(ISTEXT('Prisopregnede 2018-priser'!#REF!),'Prisopregnede 2018-priser'!#REF!,""))</f>
        <v/>
      </c>
      <c r="D168" s="55" t="str">
        <f>IF(ISNUMBER('Prisopregnede 2018-priser'!#REF!),'Prisopregnede 2018-priser'!#REF!*$B$10,IF(ISTEXT('Prisopregnede 2018-priser'!#REF!),'Prisopregnede 2018-priser'!#REF!,""))</f>
        <v/>
      </c>
      <c r="E168" s="54"/>
      <c r="F168" s="54"/>
    </row>
    <row r="169" spans="1:14" x14ac:dyDescent="0.2">
      <c r="B169" s="49" t="str">
        <f>IF(ISNUMBER('Prisopregnede 2018-priser'!B173),'Prisopregnede 2018-priser'!B173*$B$10,IF(ISTEXT('Prisopregnede 2018-priser'!B173),'Prisopregnede 2018-priser'!B173,""))</f>
        <v/>
      </c>
      <c r="C169" s="49" t="str">
        <f>IF(ISNUMBER('Prisopregnede 2018-priser'!C173),'Prisopregnede 2018-priser'!C173*$B$10,IF(ISTEXT('Prisopregnede 2018-priser'!C173),'Prisopregnede 2018-priser'!C173,""))</f>
        <v/>
      </c>
      <c r="D169" s="49" t="str">
        <f>IF(ISNUMBER('Prisopregnede 2018-priser'!D173),'Prisopregnede 2018-priser'!D173*$B$10,IF(ISTEXT('Prisopregnede 2018-priser'!D173),'Prisopregnede 2018-priser'!D173,""))</f>
        <v/>
      </c>
    </row>
    <row r="170" spans="1:14" ht="15.75" x14ac:dyDescent="0.25">
      <c r="A170" s="67" t="s">
        <v>75</v>
      </c>
      <c r="B170" s="69" t="str">
        <f>A1</f>
        <v>2023-priser</v>
      </c>
      <c r="C170" s="49" t="str">
        <f>IF(ISNUMBER('Prisopregnede 2018-priser'!C174),'Prisopregnede 2018-priser'!C174*$B$10,IF(ISTEXT('Prisopregnede 2018-priser'!C174),'Prisopregnede 2018-priser'!C174,""))</f>
        <v/>
      </c>
      <c r="D170" s="49" t="s">
        <v>99</v>
      </c>
    </row>
    <row r="171" spans="1:14" ht="45" x14ac:dyDescent="0.25">
      <c r="A171" s="114" t="s">
        <v>0</v>
      </c>
      <c r="B171" s="75" t="s">
        <v>74</v>
      </c>
      <c r="C171" s="50"/>
      <c r="D171" s="50"/>
    </row>
    <row r="172" spans="1:14" ht="15" x14ac:dyDescent="0.2">
      <c r="A172" s="115" t="s">
        <v>68</v>
      </c>
      <c r="B172" s="116" t="s">
        <v>99</v>
      </c>
      <c r="C172" s="50"/>
      <c r="D172" s="50"/>
    </row>
    <row r="173" spans="1:14" x14ac:dyDescent="0.2">
      <c r="A173" s="79"/>
      <c r="B173" s="95" t="str">
        <f>IF(ISNUMBER('Prisopregnede 2018-priser'!B177),'Prisopregnede 2018-priser'!B177*$B$10,IF(ISTEXT('Prisopregnede 2018-priser'!B177),'Prisopregnede 2018-priser'!B177,""))</f>
        <v/>
      </c>
      <c r="C173" s="50"/>
      <c r="D173" s="50"/>
    </row>
    <row r="174" spans="1:14" x14ac:dyDescent="0.2">
      <c r="A174" s="80" t="s">
        <v>69</v>
      </c>
      <c r="B174" s="95" t="str">
        <f>IF(ISNUMBER('Prisopregnede 2018-priser'!B178),'Prisopregnede 2018-priser'!B178*$B$10,IF(ISTEXT('Prisopregnede 2018-priser'!B178),'Prisopregnede 2018-priser'!B178,""))</f>
        <v/>
      </c>
      <c r="C174" s="50"/>
      <c r="D174" s="50"/>
    </row>
    <row r="175" spans="1:14" x14ac:dyDescent="0.2">
      <c r="A175" s="81" t="s">
        <v>69</v>
      </c>
      <c r="B175" s="78">
        <f>IF(ISNUMBER('2014-basis (ex pendler)'!D132),'2014-basis (ex pendler)'!D132*B$10,IF(ISTEXT('2014-basis (ex pendler)'!D132),'2014-basis (ex pendler)'!D132,""))</f>
        <v>267.43672343751962</v>
      </c>
      <c r="C175" s="50"/>
      <c r="D175" s="50"/>
    </row>
    <row r="176" spans="1:14" x14ac:dyDescent="0.2">
      <c r="A176" s="117"/>
      <c r="B176" s="118" t="str">
        <f>IF(ISNUMBER('Prisopregnede 2018-priser'!B180),'Prisopregnede 2018-priser'!B180*$B$10,IF(ISTEXT('Prisopregnede 2018-priser'!B180),'Prisopregnede 2018-priser'!B180,""))</f>
        <v/>
      </c>
      <c r="C176" s="49" t="str">
        <f>IF(ISNUMBER('Prisopregnede 2018-priser'!C180),'Prisopregnede 2018-priser'!C180*$B$10,IF(ISTEXT('Prisopregnede 2018-priser'!C180),'Prisopregnede 2018-priser'!C180,""))</f>
        <v/>
      </c>
      <c r="D176" s="49" t="str">
        <f>IF(ISNUMBER('Prisopregnede 2018-priser'!D180),'Prisopregnede 2018-priser'!D180*$B$10,IF(ISTEXT('Prisopregnede 2018-priser'!D180),'Prisopregnede 2018-priser'!D180,""))</f>
        <v/>
      </c>
    </row>
    <row r="177" spans="1:4" x14ac:dyDescent="0.2">
      <c r="A177" s="117"/>
      <c r="B177" s="118" t="str">
        <f>IF(ISNUMBER('Prisopregnede 2018-priser'!B181),'Prisopregnede 2018-priser'!B181*$B$10,IF(ISTEXT('Prisopregnede 2018-priser'!B181),'Prisopregnede 2018-priser'!B181,""))</f>
        <v/>
      </c>
      <c r="C177" s="49" t="str">
        <f>IF(ISNUMBER('Prisopregnede 2018-priser'!C181),'Prisopregnede 2018-priser'!C181*$B$10,IF(ISTEXT('Prisopregnede 2018-priser'!C181),'Prisopregnede 2018-priser'!C181,""))</f>
        <v/>
      </c>
      <c r="D177" s="49" t="str">
        <f>IF(ISNUMBER('Prisopregnede 2018-priser'!D181),'Prisopregnede 2018-priser'!D181*$B$10,IF(ISTEXT('Prisopregnede 2018-priser'!D181),'Prisopregnede 2018-priser'!D181,""))</f>
        <v/>
      </c>
    </row>
    <row r="178" spans="1:4" ht="15.75" x14ac:dyDescent="0.25">
      <c r="A178" s="67" t="s">
        <v>116</v>
      </c>
      <c r="B178" s="69" t="str">
        <f>A1</f>
        <v>2023-priser</v>
      </c>
      <c r="C178" s="49" t="str">
        <f>IF(ISNUMBER('Prisopregnede 2018-priser'!C182),'Prisopregnede 2018-priser'!C182*$B$10,IF(ISTEXT('Prisopregnede 2018-priser'!C182),'Prisopregnede 2018-priser'!C182,""))</f>
        <v/>
      </c>
      <c r="D178" s="49" t="str">
        <f>IF(ISNUMBER('Prisopregnede 2018-priser'!D182),'Prisopregnede 2018-priser'!D182*$B$10,IF(ISTEXT('Prisopregnede 2018-priser'!D182),'Prisopregnede 2018-priser'!D182,""))</f>
        <v/>
      </c>
    </row>
    <row r="179" spans="1:4" ht="15" x14ac:dyDescent="0.2">
      <c r="A179" s="117"/>
      <c r="B179" s="116" t="str">
        <f>IF(ISNUMBER('Prisopregnede 2018-priser'!#REF!),'Prisopregnede 2018-priser'!#REF!*$B$10,IF(ISTEXT('Prisopregnede 2018-priser'!#REF!),'Prisopregnede 2018-priser'!#REF!,""))</f>
        <v/>
      </c>
      <c r="C179" s="49" t="str">
        <f>IF(ISNUMBER('Prisopregnede 2018-priser'!C183),'Prisopregnede 2018-priser'!C183*$B$10,IF(ISTEXT('Prisopregnede 2018-priser'!C183),'Prisopregnede 2018-priser'!C183,""))</f>
        <v/>
      </c>
      <c r="D179" s="49" t="str">
        <f>IF(ISNUMBER('Prisopregnede 2018-priser'!D183),'Prisopregnede 2018-priser'!D183*$B$10,IF(ISTEXT('Prisopregnede 2018-priser'!D183),'Prisopregnede 2018-priser'!D183,""))</f>
        <v/>
      </c>
    </row>
    <row r="180" spans="1:4" x14ac:dyDescent="0.2">
      <c r="A180" s="117" t="s">
        <v>89</v>
      </c>
      <c r="B180" s="78">
        <f>IF(ISNUMBER('2014-basis (ex pendler)'!B140),'2014-basis (ex pendler)'!B140*B$10,IF(ISTEXT('2014-basis (ex pendler)'!B140),'2014-basis (ex pendler)'!B140,""))</f>
        <v>350.92380388007251</v>
      </c>
      <c r="C180" s="49" t="str">
        <f>IF(ISNUMBER('Prisopregnede 2018-priser'!C184),'Prisopregnede 2018-priser'!C184*$B$10,IF(ISTEXT('Prisopregnede 2018-priser'!C184),'Prisopregnede 2018-priser'!C184,""))</f>
        <v/>
      </c>
      <c r="D180" s="49" t="str">
        <f>IF(ISNUMBER('Prisopregnede 2018-priser'!D184),'Prisopregnede 2018-priser'!D184*$B$10,IF(ISTEXT('Prisopregnede 2018-priser'!D184),'Prisopregnede 2018-priser'!D184,""))</f>
        <v/>
      </c>
    </row>
    <row r="181" spans="1:4" x14ac:dyDescent="0.2">
      <c r="A181" s="117" t="s">
        <v>90</v>
      </c>
      <c r="B181" s="78">
        <f>IF(ISNUMBER('2014-basis (ex pendler)'!B141),'2014-basis (ex pendler)'!B141*B$10,IF(ISTEXT('2014-basis (ex pendler)'!B141),'2014-basis (ex pendler)'!B141,""))</f>
        <v>174.8115862449425</v>
      </c>
      <c r="C181" s="49" t="str">
        <f>IF(ISNUMBER('Prisopregnede 2018-priser'!C185),'Prisopregnede 2018-priser'!C185*$B$10,IF(ISTEXT('Prisopregnede 2018-priser'!C185),'Prisopregnede 2018-priser'!C185,""))</f>
        <v/>
      </c>
      <c r="D181" s="49" t="str">
        <f>IF(ISNUMBER('Prisopregnede 2018-priser'!D185),'Prisopregnede 2018-priser'!D185*$B$10,IF(ISTEXT('Prisopregnede 2018-priser'!D185),'Prisopregnede 2018-priser'!D185,""))</f>
        <v/>
      </c>
    </row>
    <row r="182" spans="1:4" x14ac:dyDescent="0.2">
      <c r="A182" s="117" t="s">
        <v>17</v>
      </c>
      <c r="B182" s="78">
        <f>IF(ISNUMBER('2014-basis (ex pendler)'!B142),'2014-basis (ex pendler)'!B142*B$10,IF(ISTEXT('2014-basis (ex pendler)'!B142),'2014-basis (ex pendler)'!B142,""))</f>
        <v>112.19066974324255</v>
      </c>
      <c r="C182" s="49" t="str">
        <f>IF(ISNUMBER('Prisopregnede 2018-priser'!C186),'Prisopregnede 2018-priser'!C186*$B$10,IF(ISTEXT('Prisopregnede 2018-priser'!C186),'Prisopregnede 2018-priser'!C186,""))</f>
        <v/>
      </c>
      <c r="D182" s="49" t="str">
        <f>IF(ISNUMBER('Prisopregnede 2018-priser'!D186),'Prisopregnede 2018-priser'!D186*$B$10,IF(ISTEXT('Prisopregnede 2018-priser'!D186),'Prisopregnede 2018-priser'!D186,""))</f>
        <v/>
      </c>
    </row>
    <row r="183" spans="1:4" x14ac:dyDescent="0.2">
      <c r="A183" s="119" t="s">
        <v>93</v>
      </c>
      <c r="B183" s="85">
        <f>IF(ISNUMBER('2014-basis (ex pendler)'!B143),'2014-basis (ex pendler)'!B143*B$10,IF(ISTEXT('2014-basis (ex pendler)'!B143),'2014-basis (ex pendler)'!B143,""))</f>
        <v>504.55528067618576</v>
      </c>
      <c r="C183" s="49" t="str">
        <f>IF(ISNUMBER('Prisopregnede 2018-priser'!C187),'Prisopregnede 2018-priser'!C187*$B$10,IF(ISTEXT('Prisopregnede 2018-priser'!C187),'Prisopregnede 2018-priser'!C187,""))</f>
        <v/>
      </c>
      <c r="D183" s="49" t="str">
        <f>IF(ISNUMBER('Prisopregnede 2018-priser'!D187),'Prisopregnede 2018-priser'!D187*$B$10,IF(ISTEXT('Prisopregnede 2018-priser'!D187),'Prisopregnede 2018-priser'!D187,""))</f>
        <v/>
      </c>
    </row>
    <row r="184" spans="1:4" x14ac:dyDescent="0.2">
      <c r="B184" s="53"/>
    </row>
  </sheetData>
  <mergeCells count="6">
    <mergeCell ref="F13:F14"/>
    <mergeCell ref="C76:D76"/>
    <mergeCell ref="K76:L76"/>
    <mergeCell ref="F93:F94"/>
    <mergeCell ref="C156:D156"/>
    <mergeCell ref="K156:L156"/>
  </mergeCells>
  <pageMargins left="0.7" right="0.7" top="0.75" bottom="0.75" header="0.3" footer="0.3"/>
  <pageSetup paperSize="9" scale="47" orientation="portrait" r:id="rId1"/>
  <colBreaks count="1" manualBreakCount="1">
    <brk id="8" max="1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N185"/>
  <sheetViews>
    <sheetView zoomScale="90" zoomScaleNormal="90" workbookViewId="0">
      <selection activeCell="I20" sqref="I20"/>
    </sheetView>
  </sheetViews>
  <sheetFormatPr defaultColWidth="9.140625" defaultRowHeight="12.75" x14ac:dyDescent="0.2"/>
  <cols>
    <col min="1" max="1" width="82.28515625" style="50" bestFit="1" customWidth="1"/>
    <col min="2" max="3" width="19.7109375" style="49" customWidth="1"/>
    <col min="4" max="4" width="21.140625" style="49" customWidth="1"/>
    <col min="5" max="5" width="14.42578125" style="50" customWidth="1"/>
    <col min="6" max="6" width="21.42578125" style="50" customWidth="1"/>
    <col min="7" max="7" width="20.28515625" style="50" customWidth="1"/>
    <col min="8" max="8" width="10.42578125" style="50" customWidth="1"/>
    <col min="9" max="9" width="70.28515625" style="50" bestFit="1" customWidth="1"/>
    <col min="10" max="10" width="13.5703125" style="50" bestFit="1" customWidth="1"/>
    <col min="11" max="11" width="17" style="50" customWidth="1"/>
    <col min="12" max="12" width="16.28515625" style="50" customWidth="1"/>
    <col min="13" max="13" width="14.85546875" style="50" customWidth="1"/>
    <col min="14" max="14" width="16.28515625" style="50" customWidth="1"/>
    <col min="15" max="16384" width="9.140625" style="50"/>
  </cols>
  <sheetData>
    <row r="1" spans="1:7" ht="23.25" x14ac:dyDescent="0.35">
      <c r="A1" s="136" t="s">
        <v>134</v>
      </c>
      <c r="B1" s="137"/>
      <c r="C1" s="137"/>
      <c r="D1" s="137"/>
      <c r="E1" s="138"/>
      <c r="F1" s="138"/>
      <c r="G1" s="139"/>
    </row>
    <row r="2" spans="1:7" ht="45" x14ac:dyDescent="0.2">
      <c r="A2" s="143" t="s">
        <v>102</v>
      </c>
      <c r="B2" s="86" t="s">
        <v>1</v>
      </c>
      <c r="C2" s="86" t="s">
        <v>2</v>
      </c>
      <c r="D2" s="86" t="s">
        <v>119</v>
      </c>
      <c r="E2" s="86" t="s">
        <v>107</v>
      </c>
      <c r="F2" s="86"/>
      <c r="G2" s="56" t="s">
        <v>126</v>
      </c>
    </row>
    <row r="3" spans="1:7" x14ac:dyDescent="0.2">
      <c r="A3" s="126" t="s">
        <v>123</v>
      </c>
      <c r="B3" s="127">
        <v>0</v>
      </c>
      <c r="C3" s="127">
        <v>0</v>
      </c>
      <c r="D3" s="128">
        <v>0.51149999999999995</v>
      </c>
      <c r="E3" s="127">
        <v>0</v>
      </c>
      <c r="F3" s="127"/>
      <c r="G3" s="129">
        <v>0</v>
      </c>
    </row>
    <row r="4" spans="1:7" x14ac:dyDescent="0.2">
      <c r="A4" s="126" t="s">
        <v>83</v>
      </c>
      <c r="B4" s="130">
        <v>99.4</v>
      </c>
      <c r="C4" s="130">
        <v>99.4</v>
      </c>
      <c r="D4" s="130">
        <v>99.4</v>
      </c>
      <c r="E4" s="130">
        <v>99.4</v>
      </c>
      <c r="F4" s="127"/>
      <c r="G4" s="154">
        <v>99.4</v>
      </c>
    </row>
    <row r="5" spans="1:7" x14ac:dyDescent="0.2">
      <c r="A5" s="126" t="s">
        <v>118</v>
      </c>
      <c r="B5" s="130">
        <v>102.6</v>
      </c>
      <c r="C5" s="130">
        <f>B5</f>
        <v>102.6</v>
      </c>
      <c r="D5" s="130">
        <f>B5</f>
        <v>102.6</v>
      </c>
      <c r="E5" s="149">
        <f>B5</f>
        <v>102.6</v>
      </c>
      <c r="F5" s="127"/>
      <c r="G5" s="150">
        <f t="shared" ref="G5:G10" si="0">B5</f>
        <v>102.6</v>
      </c>
    </row>
    <row r="6" spans="1:7" x14ac:dyDescent="0.2">
      <c r="A6" s="152" t="s">
        <v>131</v>
      </c>
      <c r="B6" s="153">
        <v>103.5</v>
      </c>
      <c r="C6" s="130">
        <f>B6</f>
        <v>103.5</v>
      </c>
      <c r="D6" s="130">
        <f>B6</f>
        <v>103.5</v>
      </c>
      <c r="E6" s="149">
        <f>B6</f>
        <v>103.5</v>
      </c>
      <c r="F6" s="149"/>
      <c r="G6" s="150">
        <f t="shared" si="0"/>
        <v>103.5</v>
      </c>
    </row>
    <row r="7" spans="1:7" x14ac:dyDescent="0.2">
      <c r="A7" s="131" t="s">
        <v>138</v>
      </c>
      <c r="B7" s="132">
        <v>103.9</v>
      </c>
      <c r="C7" s="130">
        <f t="shared" ref="C7:C10" si="1">B7</f>
        <v>103.9</v>
      </c>
      <c r="D7" s="153">
        <f t="shared" ref="D7:E10" si="2">B7</f>
        <v>103.9</v>
      </c>
      <c r="E7" s="153">
        <f t="shared" si="2"/>
        <v>103.9</v>
      </c>
      <c r="F7" s="134"/>
      <c r="G7" s="155">
        <f t="shared" si="0"/>
        <v>103.9</v>
      </c>
    </row>
    <row r="8" spans="1:7" x14ac:dyDescent="0.2">
      <c r="A8" s="131" t="s">
        <v>137</v>
      </c>
      <c r="B8" s="133">
        <v>1.6E-2</v>
      </c>
      <c r="C8" s="134">
        <f t="shared" si="1"/>
        <v>1.6E-2</v>
      </c>
      <c r="D8" s="134">
        <f t="shared" si="2"/>
        <v>1.6E-2</v>
      </c>
      <c r="E8" s="134">
        <f t="shared" si="2"/>
        <v>1.6E-2</v>
      </c>
      <c r="F8" s="134"/>
      <c r="G8" s="135">
        <f t="shared" si="0"/>
        <v>1.6E-2</v>
      </c>
    </row>
    <row r="9" spans="1:7" x14ac:dyDescent="0.2">
      <c r="A9" s="131" t="s">
        <v>136</v>
      </c>
      <c r="B9" s="133">
        <v>1.7999999999999999E-2</v>
      </c>
      <c r="C9" s="134">
        <f>B9</f>
        <v>1.7999999999999999E-2</v>
      </c>
      <c r="D9" s="134">
        <f>B9</f>
        <v>1.7999999999999999E-2</v>
      </c>
      <c r="E9" s="134">
        <f>C9</f>
        <v>1.7999999999999999E-2</v>
      </c>
      <c r="F9" s="134"/>
      <c r="G9" s="135">
        <f t="shared" si="0"/>
        <v>1.7999999999999999E-2</v>
      </c>
    </row>
    <row r="10" spans="1:7" x14ac:dyDescent="0.2">
      <c r="A10" s="131" t="s">
        <v>139</v>
      </c>
      <c r="B10" s="133">
        <v>-8.1000000000000003E-2</v>
      </c>
      <c r="C10" s="134">
        <f t="shared" si="1"/>
        <v>-8.1000000000000003E-2</v>
      </c>
      <c r="D10" s="134">
        <f t="shared" si="2"/>
        <v>-8.1000000000000003E-2</v>
      </c>
      <c r="E10" s="134">
        <f t="shared" si="2"/>
        <v>-8.1000000000000003E-2</v>
      </c>
      <c r="F10" s="134"/>
      <c r="G10" s="135">
        <f t="shared" si="0"/>
        <v>-8.1000000000000003E-2</v>
      </c>
    </row>
    <row r="11" spans="1:7" x14ac:dyDescent="0.2">
      <c r="A11" s="140" t="s">
        <v>105</v>
      </c>
      <c r="B11" s="141">
        <f>(1-B3)*B7/B4*(1+B8)*(1+B9)*(1+B10)</f>
        <v>0.99354183924346062</v>
      </c>
      <c r="C11" s="141">
        <f>(1-C3)*C7/C4*(1+C8)*(1+C9)*(1+C10)</f>
        <v>0.99354183924346062</v>
      </c>
      <c r="D11" s="141">
        <f>(1-D3)*D7/D4*(1+D8)*(1+D9)*(1+D10)</f>
        <v>0.48534518847043073</v>
      </c>
      <c r="E11" s="141">
        <f>E7/E5*(1+E8)*(1+E9)*(1+E10)</f>
        <v>0.96255417953996114</v>
      </c>
      <c r="F11" s="141"/>
      <c r="G11" s="142">
        <f>(1+G8)*(1+G9)</f>
        <v>1.0342880000000001</v>
      </c>
    </row>
    <row r="13" spans="1:7" ht="15.75" x14ac:dyDescent="0.25">
      <c r="A13" s="67" t="s">
        <v>76</v>
      </c>
      <c r="B13" s="91" t="str">
        <f>A1</f>
        <v>2022-priser</v>
      </c>
      <c r="C13" s="91" t="str">
        <f>B13</f>
        <v>2022-priser</v>
      </c>
      <c r="D13" s="92" t="str">
        <f>C13</f>
        <v>2022-priser</v>
      </c>
    </row>
    <row r="14" spans="1:7" ht="15" x14ac:dyDescent="0.25">
      <c r="A14" s="70"/>
      <c r="B14" s="71"/>
      <c r="C14" s="71"/>
      <c r="D14" s="72"/>
      <c r="F14" s="199" t="s">
        <v>135</v>
      </c>
      <c r="G14" s="146" t="str">
        <f>A1</f>
        <v>2022-priser</v>
      </c>
    </row>
    <row r="15" spans="1:7" ht="60" x14ac:dyDescent="0.2">
      <c r="A15" s="73" t="s">
        <v>0</v>
      </c>
      <c r="B15" s="74" t="s">
        <v>1</v>
      </c>
      <c r="C15" s="74" t="s">
        <v>2</v>
      </c>
      <c r="D15" s="75" t="s">
        <v>122</v>
      </c>
      <c r="F15" s="200"/>
      <c r="G15" s="147" t="s">
        <v>127</v>
      </c>
    </row>
    <row r="16" spans="1:7" ht="15.75" x14ac:dyDescent="0.25">
      <c r="A16" s="93" t="s">
        <v>4</v>
      </c>
      <c r="B16" s="94"/>
      <c r="C16" s="94"/>
      <c r="D16" s="95"/>
      <c r="F16" s="57"/>
      <c r="G16" s="58"/>
    </row>
    <row r="17" spans="1:7" x14ac:dyDescent="0.2">
      <c r="A17" s="79"/>
      <c r="B17" s="94"/>
      <c r="C17" s="94"/>
      <c r="D17" s="95"/>
      <c r="F17" s="57"/>
      <c r="G17" s="58"/>
    </row>
    <row r="18" spans="1:7" x14ac:dyDescent="0.2">
      <c r="A18" s="80" t="s">
        <v>5</v>
      </c>
      <c r="B18" s="94"/>
      <c r="C18" s="94"/>
      <c r="D18" s="95"/>
      <c r="F18" s="57"/>
      <c r="G18" s="58"/>
    </row>
    <row r="19" spans="1:7" x14ac:dyDescent="0.2">
      <c r="A19" s="81" t="s">
        <v>6</v>
      </c>
      <c r="B19" s="77">
        <f>IF(ISNUMBER('2014-basis (ex pendler)'!B7),'2014-basis (ex pendler)'!B7*B$11,IF(ISTEXT('2014-basis (ex pendler)'!B7),'2014-basis (ex pendler)'!B7,""))</f>
        <v>190.74016229795956</v>
      </c>
      <c r="C19" s="77" t="str">
        <f>IF(ISNUMBER('2014-basis (ex pendler)'!C7),'2014-basis (ex pendler)'!C7*C$11,IF(ISTEXT('2014-basis (ex pendler)'!C7),'2014-basis (ex pendler)'!C7,""))</f>
        <v/>
      </c>
      <c r="D19" s="78">
        <f>IF(ISNUMBER('2014-basis (ex pendler)'!D7),'2014-basis (ex pendler)'!D7*D$11-G19,IF(ISTEXT('2014-basis (ex pendler)'!D7),'2014-basis (ex pendler)'!D7,""))</f>
        <v>56.227772994989834</v>
      </c>
      <c r="F19" s="61">
        <v>3.96</v>
      </c>
      <c r="G19" s="60">
        <f t="shared" ref="G19:G72" si="3">IF(F19="","",F19*$G$11)</f>
        <v>4.0957804800000002</v>
      </c>
    </row>
    <row r="20" spans="1:7" x14ac:dyDescent="0.2">
      <c r="A20" s="81" t="s">
        <v>7</v>
      </c>
      <c r="B20" s="77">
        <f>IF(ISNUMBER('2014-basis (ex pendler)'!B8),'2014-basis (ex pendler)'!B8*$B$11,IF(ISTEXT('2014-basis (ex pendler)'!B8),'2014-basis (ex pendler)'!B8,""))</f>
        <v>95.370081148979779</v>
      </c>
      <c r="C20" s="77" t="str">
        <f>IF(ISNUMBER('2014-basis (ex pendler)'!C8),'2014-basis (ex pendler)'!C8*C$11,IF(ISTEXT('2014-basis (ex pendler)'!C8),'2014-basis (ex pendler)'!C8,""))</f>
        <v/>
      </c>
      <c r="D20" s="78">
        <f>IF(ISNUMBER('2014-basis (ex pendler)'!D8),'2014-basis (ex pendler)'!D8*D$11-G20,IF(ISTEXT('2014-basis (ex pendler)'!D8),'2014-basis (ex pendler)'!D8,""))</f>
        <v>41.928970831960513</v>
      </c>
      <c r="F20" s="61">
        <v>0</v>
      </c>
      <c r="G20" s="60">
        <f t="shared" si="3"/>
        <v>0</v>
      </c>
    </row>
    <row r="21" spans="1:7" x14ac:dyDescent="0.2">
      <c r="A21" s="81" t="s">
        <v>8</v>
      </c>
      <c r="B21" s="77" t="str">
        <f>IF(ISNUMBER('2014-basis (ex pendler)'!B9),'2014-basis (ex pendler)'!B9*$B$11,IF(ISTEXT('2014-basis (ex pendler)'!B9),'2014-basis (ex pendler)'!B9,""))</f>
        <v>Gratis</v>
      </c>
      <c r="C21" s="77" t="str">
        <f>IF(ISNUMBER('2014-basis (ex pendler)'!C9),'2014-basis (ex pendler)'!C9*C$11,IF(ISTEXT('2014-basis (ex pendler)'!C9),'2014-basis (ex pendler)'!C9,""))</f>
        <v/>
      </c>
      <c r="D21" s="78" t="str">
        <f>IF(ISNUMBER('2014-basis (ex pendler)'!D9),'2014-basis (ex pendler)'!D9*D$11-G21,IF(ISTEXT('2014-basis (ex pendler)'!D9),'2014-basis (ex pendler)'!D9,""))</f>
        <v/>
      </c>
      <c r="F21" s="61">
        <v>0</v>
      </c>
      <c r="G21" s="60">
        <f t="shared" si="3"/>
        <v>0</v>
      </c>
    </row>
    <row r="22" spans="1:7" x14ac:dyDescent="0.2">
      <c r="A22" s="81" t="s">
        <v>10</v>
      </c>
      <c r="B22" s="77">
        <f>IF(ISNUMBER('2014-basis (ex pendler)'!B10),'2014-basis (ex pendler)'!B10*$B$11,IF(ISTEXT('2014-basis (ex pendler)'!B10),'2014-basis (ex pendler)'!B10,""))</f>
        <v>95.370081148979779</v>
      </c>
      <c r="C22" s="77" t="str">
        <f>IF(ISNUMBER('2014-basis (ex pendler)'!C10),'2014-basis (ex pendler)'!C10*C$11,IF(ISTEXT('2014-basis (ex pendler)'!C10),'2014-basis (ex pendler)'!C10,""))</f>
        <v/>
      </c>
      <c r="D22" s="78">
        <f>IF(ISNUMBER('2014-basis (ex pendler)'!D10),'2014-basis (ex pendler)'!D10*D$11-G22,IF(ISTEXT('2014-basis (ex pendler)'!D10),'2014-basis (ex pendler)'!D10,""))</f>
        <v>41.928970831960513</v>
      </c>
      <c r="F22" s="61">
        <v>0</v>
      </c>
      <c r="G22" s="60">
        <f t="shared" si="3"/>
        <v>0</v>
      </c>
    </row>
    <row r="23" spans="1:7" x14ac:dyDescent="0.2">
      <c r="A23" s="81" t="s">
        <v>11</v>
      </c>
      <c r="B23" s="77">
        <f>IF(ISNUMBER('2014-basis (ex pendler)'!B11),'2014-basis (ex pendler)'!B11*$B$11,IF(ISTEXT('2014-basis (ex pendler)'!B11),'2014-basis (ex pendler)'!B11,""))</f>
        <v>95.370081148979779</v>
      </c>
      <c r="C23" s="77" t="str">
        <f>IF(ISNUMBER('2014-basis (ex pendler)'!C11),'2014-basis (ex pendler)'!C11*C$11,IF(ISTEXT('2014-basis (ex pendler)'!C11),'2014-basis (ex pendler)'!C11,""))</f>
        <v/>
      </c>
      <c r="D23" s="78">
        <f>IF(ISNUMBER('2014-basis (ex pendler)'!D11),'2014-basis (ex pendler)'!D11*D$11-G23,IF(ISTEXT('2014-basis (ex pendler)'!D11),'2014-basis (ex pendler)'!D11,""))</f>
        <v>41.928970831960513</v>
      </c>
      <c r="F23" s="61">
        <v>0</v>
      </c>
      <c r="G23" s="60">
        <f t="shared" si="3"/>
        <v>0</v>
      </c>
    </row>
    <row r="24" spans="1:7" x14ac:dyDescent="0.2">
      <c r="A24" s="82" t="s">
        <v>12</v>
      </c>
      <c r="B24" s="77">
        <f>IF(ISNUMBER('2014-basis (ex pendler)'!B12),'2014-basis (ex pendler)'!B12*$B$11,IF(ISTEXT('2014-basis (ex pendler)'!B12),'2014-basis (ex pendler)'!B12,""))</f>
        <v>142.07648301181487</v>
      </c>
      <c r="C24" s="77" t="str">
        <f>IF(ISNUMBER('2014-basis (ex pendler)'!C12),'2014-basis (ex pendler)'!C12*C$11,IF(ISTEXT('2014-basis (ex pendler)'!C12),'2014-basis (ex pendler)'!C12,""))</f>
        <v/>
      </c>
      <c r="D24" s="78" t="str">
        <f>IF(ISNUMBER('2014-basis (ex pendler)'!D12),'2014-basis (ex pendler)'!D12*D$11-G24,IF(ISTEXT('2014-basis (ex pendler)'!D12),'2014-basis (ex pendler)'!D12,""))</f>
        <v/>
      </c>
      <c r="F24" s="61">
        <v>0</v>
      </c>
      <c r="G24" s="60">
        <f t="shared" si="3"/>
        <v>0</v>
      </c>
    </row>
    <row r="25" spans="1:7" x14ac:dyDescent="0.2">
      <c r="A25" s="81" t="s">
        <v>13</v>
      </c>
      <c r="B25" s="77">
        <f>IF(ISNUMBER('2014-basis (ex pendler)'!B13),'2014-basis (ex pendler)'!B13*$B$11,IF(ISTEXT('2014-basis (ex pendler)'!B13),'2014-basis (ex pendler)'!B13,""))</f>
        <v>76.502721621746474</v>
      </c>
      <c r="C25" s="77" t="str">
        <f>IF(ISNUMBER('2014-basis (ex pendler)'!C13),'2014-basis (ex pendler)'!C13*C$11,IF(ISTEXT('2014-basis (ex pendler)'!C13),'2014-basis (ex pendler)'!C13,""))</f>
        <v/>
      </c>
      <c r="D25" s="78" t="str">
        <f>IF(ISNUMBER('2014-basis (ex pendler)'!D13),'2014-basis (ex pendler)'!D13*D$11-G25,IF(ISTEXT('2014-basis (ex pendler)'!D13),'2014-basis (ex pendler)'!D13,""))</f>
        <v/>
      </c>
      <c r="F25" s="61">
        <v>0</v>
      </c>
      <c r="G25" s="60">
        <f t="shared" si="3"/>
        <v>0</v>
      </c>
    </row>
    <row r="26" spans="1:7" x14ac:dyDescent="0.2">
      <c r="A26" s="79"/>
      <c r="B26" s="77" t="str">
        <f>IF(ISNUMBER('2014-basis (ex pendler)'!B14),'2014-basis (ex pendler)'!B14*$B$11,IF(ISTEXT('2014-basis (ex pendler)'!B14),'2014-basis (ex pendler)'!B14,""))</f>
        <v/>
      </c>
      <c r="C26" s="77" t="str">
        <f>IF(ISNUMBER('2014-basis (ex pendler)'!C14),'2014-basis (ex pendler)'!C14*C$11,IF(ISTEXT('2014-basis (ex pendler)'!C14),'2014-basis (ex pendler)'!C14,""))</f>
        <v/>
      </c>
      <c r="D26" s="78" t="str">
        <f>IF(ISNUMBER('2014-basis (ex pendler)'!D14),'2014-basis (ex pendler)'!D14*D$11-G26,IF(ISTEXT('2014-basis (ex pendler)'!D14),'2014-basis (ex pendler)'!D14,""))</f>
        <v/>
      </c>
      <c r="F26" s="61">
        <v>0</v>
      </c>
      <c r="G26" s="60">
        <f t="shared" si="3"/>
        <v>0</v>
      </c>
    </row>
    <row r="27" spans="1:7" x14ac:dyDescent="0.2">
      <c r="A27" s="80" t="s">
        <v>17</v>
      </c>
      <c r="B27" s="77" t="str">
        <f>IF(ISNUMBER('2014-basis (ex pendler)'!B15),'2014-basis (ex pendler)'!B15*$B$11,IF(ISTEXT('2014-basis (ex pendler)'!B15),'2014-basis (ex pendler)'!B15,""))</f>
        <v/>
      </c>
      <c r="C27" s="77" t="str">
        <f>IF(ISNUMBER('2014-basis (ex pendler)'!C15),'2014-basis (ex pendler)'!C15*C$11,IF(ISTEXT('2014-basis (ex pendler)'!C15),'2014-basis (ex pendler)'!C15,""))</f>
        <v/>
      </c>
      <c r="D27" s="78" t="str">
        <f>IF(ISNUMBER('2014-basis (ex pendler)'!D15),'2014-basis (ex pendler)'!D15*D$11-G27,IF(ISTEXT('2014-basis (ex pendler)'!D15),'2014-basis (ex pendler)'!D15,""))</f>
        <v/>
      </c>
      <c r="F27" s="61">
        <v>0</v>
      </c>
      <c r="G27" s="60">
        <f t="shared" si="3"/>
        <v>0</v>
      </c>
    </row>
    <row r="28" spans="1:7" x14ac:dyDescent="0.2">
      <c r="A28" s="81" t="s">
        <v>18</v>
      </c>
      <c r="B28" s="77">
        <f>IF(ISNUMBER('2014-basis (ex pendler)'!B16),'2014-basis (ex pendler)'!B16*$B$11,IF(ISTEXT('2014-basis (ex pendler)'!B16),'2014-basis (ex pendler)'!B16,""))</f>
        <v>1115.5189708473802</v>
      </c>
      <c r="C28" s="77" t="str">
        <f>IF(ISNUMBER('2014-basis (ex pendler)'!C16),'2014-basis (ex pendler)'!C16*C$11,IF(ISTEXT('2014-basis (ex pendler)'!C16),'2014-basis (ex pendler)'!C16,""))</f>
        <v/>
      </c>
      <c r="D28" s="78">
        <f>IF(ISNUMBER('2014-basis (ex pendler)'!D16),'2014-basis (ex pendler)'!D16*D$11-G28,IF(ISTEXT('2014-basis (ex pendler)'!D16),'2014-basis (ex pendler)'!D16,""))</f>
        <v>315.10423724245493</v>
      </c>
      <c r="F28" s="61">
        <v>1.47</v>
      </c>
      <c r="G28" s="60">
        <f t="shared" si="3"/>
        <v>1.5204033600000002</v>
      </c>
    </row>
    <row r="29" spans="1:7" x14ac:dyDescent="0.2">
      <c r="A29" s="81" t="s">
        <v>19</v>
      </c>
      <c r="B29" s="77">
        <f>IF(ISNUMBER('2014-basis (ex pendler)'!B17),'2014-basis (ex pendler)'!B17*$B$11,IF(ISTEXT('2014-basis (ex pendler)'!B17),'2014-basis (ex pendler)'!B17,""))</f>
        <v>1338.6287262678918</v>
      </c>
      <c r="C29" s="77" t="str">
        <f>IF(ISNUMBER('2014-basis (ex pendler)'!C17),'2014-basis (ex pendler)'!C17*C$11,IF(ISTEXT('2014-basis (ex pendler)'!C17),'2014-basis (ex pendler)'!C17,""))</f>
        <v/>
      </c>
      <c r="D29" s="78">
        <f>IF(ISNUMBER('2014-basis (ex pendler)'!D17),'2014-basis (ex pendler)'!D17*D$11-G29,IF(ISTEXT('2014-basis (ex pendler)'!D17),'2014-basis (ex pendler)'!D17,""))</f>
        <v>389.7139744861496</v>
      </c>
      <c r="F29" s="61">
        <v>4.5599999999999996</v>
      </c>
      <c r="G29" s="60">
        <f t="shared" si="3"/>
        <v>4.7163532799999999</v>
      </c>
    </row>
    <row r="30" spans="1:7" x14ac:dyDescent="0.2">
      <c r="A30" s="81" t="s">
        <v>20</v>
      </c>
      <c r="B30" s="77">
        <f>IF(ISNUMBER('2014-basis (ex pendler)'!B18),'2014-basis (ex pendler)'!B18*$B$11,IF(ISTEXT('2014-basis (ex pendler)'!B18),'2014-basis (ex pendler)'!B18,""))</f>
        <v>359.51311453024624</v>
      </c>
      <c r="C30" s="77">
        <f>IF(ISNUMBER('2014-basis (ex pendler)'!C18),'2014-basis (ex pendler)'!C18*C$11,IF(ISTEXT('2014-basis (ex pendler)'!C18),'2014-basis (ex pendler)'!C18,""))</f>
        <v>557.76445313288639</v>
      </c>
      <c r="D30" s="78">
        <f>IF(ISNUMBER('2014-basis (ex pendler)'!D18),'2014-basis (ex pendler)'!D18*D$11-G30,IF(ISTEXT('2014-basis (ex pendler)'!D18),'2014-basis (ex pendler)'!D18,""))</f>
        <v>170.23967830788828</v>
      </c>
      <c r="F30" s="61">
        <v>0</v>
      </c>
      <c r="G30" s="60">
        <f t="shared" si="3"/>
        <v>0</v>
      </c>
    </row>
    <row r="31" spans="1:7" x14ac:dyDescent="0.2">
      <c r="A31" s="81" t="s">
        <v>21</v>
      </c>
      <c r="B31" s="77">
        <f>IF(ISNUMBER('2014-basis (ex pendler)'!B19),'2014-basis (ex pendler)'!B19*$B$11,IF(ISTEXT('2014-basis (ex pendler)'!B19),'2014-basis (ex pendler)'!B19,""))</f>
        <v>458.9269109649469</v>
      </c>
      <c r="C31" s="77">
        <f>IF(ISNUMBER('2014-basis (ex pendler)'!C19),'2014-basis (ex pendler)'!C19*C$11,IF(ISTEXT('2014-basis (ex pendler)'!C19),'2014-basis (ex pendler)'!C19,""))</f>
        <v>669.3093954247496</v>
      </c>
      <c r="D31" s="78">
        <f>IF(ISNUMBER('2014-basis (ex pendler)'!D19),'2014-basis (ex pendler)'!D19*D$11-G31,IF(ISTEXT('2014-basis (ex pendler)'!D19),'2014-basis (ex pendler)'!D19,""))</f>
        <v>197.00611931989505</v>
      </c>
      <c r="F31" s="61">
        <v>17.100000000000001</v>
      </c>
      <c r="G31" s="60">
        <f t="shared" si="3"/>
        <v>17.686324800000005</v>
      </c>
    </row>
    <row r="32" spans="1:7" x14ac:dyDescent="0.2">
      <c r="A32" s="81" t="s">
        <v>22</v>
      </c>
      <c r="B32" s="77">
        <f>IF(ISNUMBER('2014-basis (ex pendler)'!B20),'2014-basis (ex pendler)'!B20*$B$11,IF(ISTEXT('2014-basis (ex pendler)'!B20),'2014-basis (ex pendler)'!B20,""))</f>
        <v>413.83998230007865</v>
      </c>
      <c r="C32" s="77">
        <f>IF(ISNUMBER('2014-basis (ex pendler)'!C20),'2014-basis (ex pendler)'!C20*C$11,IF(ISTEXT('2014-basis (ex pendler)'!C20),'2014-basis (ex pendler)'!C20,""))</f>
        <v>712.08137160418073</v>
      </c>
      <c r="D32" s="78">
        <f>IF(ISNUMBER('2014-basis (ex pendler)'!D20),'2014-basis (ex pendler)'!D20*D$11-G32,IF(ISTEXT('2014-basis (ex pendler)'!D20),'2014-basis (ex pendler)'!D20,""))</f>
        <v>200.26798511855384</v>
      </c>
      <c r="F32" s="61">
        <v>0</v>
      </c>
      <c r="G32" s="60">
        <f t="shared" si="3"/>
        <v>0</v>
      </c>
    </row>
    <row r="33" spans="1:7" x14ac:dyDescent="0.2">
      <c r="A33" s="79"/>
      <c r="B33" s="77" t="str">
        <f>IF(ISNUMBER('2014-basis (ex pendler)'!B21),'2014-basis (ex pendler)'!B21*$B$11,IF(ISTEXT('2014-basis (ex pendler)'!B21),'2014-basis (ex pendler)'!B21,""))</f>
        <v/>
      </c>
      <c r="C33" s="77" t="str">
        <f>IF(ISNUMBER('2014-basis (ex pendler)'!C21),'2014-basis (ex pendler)'!C21*C$11,IF(ISTEXT('2014-basis (ex pendler)'!C21),'2014-basis (ex pendler)'!C21,""))</f>
        <v/>
      </c>
      <c r="D33" s="78" t="str">
        <f>IF(ISNUMBER('2014-basis (ex pendler)'!D21),'2014-basis (ex pendler)'!D21*D$11-G33,IF(ISTEXT('2014-basis (ex pendler)'!D21),'2014-basis (ex pendler)'!D21,""))</f>
        <v/>
      </c>
      <c r="F33" s="61">
        <v>0</v>
      </c>
      <c r="G33" s="60">
        <f t="shared" si="3"/>
        <v>0</v>
      </c>
    </row>
    <row r="34" spans="1:7" x14ac:dyDescent="0.2">
      <c r="A34" s="80" t="s">
        <v>26</v>
      </c>
      <c r="B34" s="77" t="str">
        <f>IF(ISNUMBER('2014-basis (ex pendler)'!B22),'2014-basis (ex pendler)'!B22*$B$11,IF(ISTEXT('2014-basis (ex pendler)'!B22),'2014-basis (ex pendler)'!B22,""))</f>
        <v/>
      </c>
      <c r="C34" s="77" t="str">
        <f>IF(ISNUMBER('2014-basis (ex pendler)'!C22),'2014-basis (ex pendler)'!C22*C$11,IF(ISTEXT('2014-basis (ex pendler)'!C22),'2014-basis (ex pendler)'!C22,""))</f>
        <v/>
      </c>
      <c r="D34" s="78" t="str">
        <f>IF(ISNUMBER('2014-basis (ex pendler)'!D22),'2014-basis (ex pendler)'!D22*D$11-G34,IF(ISTEXT('2014-basis (ex pendler)'!D22),'2014-basis (ex pendler)'!D22,""))</f>
        <v/>
      </c>
      <c r="F34" s="61">
        <v>0</v>
      </c>
      <c r="G34" s="60">
        <f t="shared" si="3"/>
        <v>0</v>
      </c>
    </row>
    <row r="35" spans="1:7" x14ac:dyDescent="0.2">
      <c r="A35" s="81" t="s">
        <v>27</v>
      </c>
      <c r="B35" s="77">
        <f>IF(ISNUMBER('2014-basis (ex pendler)'!B23),'2014-basis (ex pendler)'!B23*$B$11,IF(ISTEXT('2014-basis (ex pendler)'!B23),'2014-basis (ex pendler)'!B23,""))</f>
        <v>1636.8701155719939</v>
      </c>
      <c r="C35" s="77" t="str">
        <f>IF(ISNUMBER('2014-basis (ex pendler)'!C23),'2014-basis (ex pendler)'!C23*C$11,IF(ISTEXT('2014-basis (ex pendler)'!C23),'2014-basis (ex pendler)'!C23,""))</f>
        <v/>
      </c>
      <c r="D35" s="78">
        <f>IF(ISNUMBER('2014-basis (ex pendler)'!D23),'2014-basis (ex pendler)'!D23*D$11-G35,IF(ISTEXT('2014-basis (ex pendler)'!D23),'2014-basis (ex pendler)'!D23,""))</f>
        <v>362.59919269918896</v>
      </c>
      <c r="F35" s="61">
        <v>32.85</v>
      </c>
      <c r="G35" s="60">
        <f t="shared" si="3"/>
        <v>33.976360800000002</v>
      </c>
    </row>
    <row r="36" spans="1:7" x14ac:dyDescent="0.2">
      <c r="A36" s="81" t="s">
        <v>28</v>
      </c>
      <c r="B36" s="77">
        <f>IF(ISNUMBER('2014-basis (ex pendler)'!B24),'2014-basis (ex pendler)'!B24*$B$11,IF(ISTEXT('2014-basis (ex pendler)'!B24),'2014-basis (ex pendler)'!B24,""))</f>
        <v>2010.2530741780786</v>
      </c>
      <c r="C36" s="77" t="str">
        <f>IF(ISNUMBER('2014-basis (ex pendler)'!C24),'2014-basis (ex pendler)'!C24*C$11,IF(ISTEXT('2014-basis (ex pendler)'!C24),'2014-basis (ex pendler)'!C24,""))</f>
        <v/>
      </c>
      <c r="D36" s="78">
        <f>IF(ISNUMBER('2014-basis (ex pendler)'!D24),'2014-basis (ex pendler)'!D24*D$11-G36,IF(ISTEXT('2014-basis (ex pendler)'!D24),'2014-basis (ex pendler)'!D24,""))</f>
        <v>146.68544616150166</v>
      </c>
      <c r="F36" s="61">
        <v>193.16</v>
      </c>
      <c r="G36" s="60">
        <f t="shared" si="3"/>
        <v>199.78307008000002</v>
      </c>
    </row>
    <row r="37" spans="1:7" x14ac:dyDescent="0.2">
      <c r="A37" s="81" t="s">
        <v>29</v>
      </c>
      <c r="B37" s="77">
        <f>IF(ISNUMBER('2014-basis (ex pendler)'!B25),'2014-basis (ex pendler)'!B25*$B$11,IF(ISTEXT('2014-basis (ex pendler)'!B25),'2014-basis (ex pendler)'!B25,""))</f>
        <v>730.25325184394353</v>
      </c>
      <c r="C37" s="77">
        <f>IF(ISNUMBER('2014-basis (ex pendler)'!C25),'2014-basis (ex pendler)'!C25*C$11,IF(ISTEXT('2014-basis (ex pendler)'!C25),'2014-basis (ex pendler)'!C25,""))</f>
        <v>1039.2447638486599</v>
      </c>
      <c r="D37" s="78">
        <f>IF(ISNUMBER('2014-basis (ex pendler)'!D25),'2014-basis (ex pendler)'!D25*D$11-G37,IF(ISTEXT('2014-basis (ex pendler)'!D25),'2014-basis (ex pendler)'!D25,""))</f>
        <v>340.03769249426847</v>
      </c>
      <c r="F37" s="61">
        <v>0</v>
      </c>
      <c r="G37" s="60">
        <f t="shared" si="3"/>
        <v>0</v>
      </c>
    </row>
    <row r="38" spans="1:7" x14ac:dyDescent="0.2">
      <c r="A38" s="81" t="s">
        <v>30</v>
      </c>
      <c r="B38" s="77">
        <f>IF(ISNUMBER('2014-basis (ex pendler)'!B26),'2014-basis (ex pendler)'!B26*$B$11,IF(ISTEXT('2014-basis (ex pendler)'!B26),'2014-basis (ex pendler)'!B26,""))</f>
        <v>940.88412176355723</v>
      </c>
      <c r="C38" s="77">
        <f>IF(ISNUMBER('2014-basis (ex pendler)'!C26),'2014-basis (ex pendler)'!C26*C$11,IF(ISTEXT('2014-basis (ex pendler)'!C26),'2014-basis (ex pendler)'!C26,""))</f>
        <v>1328.3654390685069</v>
      </c>
      <c r="D38" s="78">
        <f>IF(ISNUMBER('2014-basis (ex pendler)'!D26),'2014-basis (ex pendler)'!D26*D$11-G38,IF(ISTEXT('2014-basis (ex pendler)'!D26),'2014-basis (ex pendler)'!D26,""))</f>
        <v>437.46103217593804</v>
      </c>
      <c r="F38" s="61">
        <v>0</v>
      </c>
      <c r="G38" s="60">
        <f t="shared" si="3"/>
        <v>0</v>
      </c>
    </row>
    <row r="39" spans="1:7" x14ac:dyDescent="0.2">
      <c r="A39" s="81" t="s">
        <v>31</v>
      </c>
      <c r="B39" s="77">
        <f>IF(ISNUMBER('2014-basis (ex pendler)'!B27),'2014-basis (ex pendler)'!B27*$B$11,IF(ISTEXT('2014-basis (ex pendler)'!B27),'2014-basis (ex pendler)'!B27,""))</f>
        <v>9.9354183924346071E-2</v>
      </c>
      <c r="C39" s="77" t="str">
        <f>IF(ISNUMBER('2014-basis (ex pendler)'!C27),'2014-basis (ex pendler)'!C27*C$11,IF(ISTEXT('2014-basis (ex pendler)'!C27),'2014-basis (ex pendler)'!C27,""))</f>
        <v/>
      </c>
      <c r="D39" s="78" t="str">
        <f>IF(ISNUMBER('2014-basis (ex pendler)'!D27),'2014-basis (ex pendler)'!D27*D$11-G39,IF(ISTEXT('2014-basis (ex pendler)'!D27),'2014-basis (ex pendler)'!D27,""))</f>
        <v/>
      </c>
      <c r="F39" s="61">
        <v>0</v>
      </c>
      <c r="G39" s="60">
        <f t="shared" si="3"/>
        <v>0</v>
      </c>
    </row>
    <row r="40" spans="1:7" x14ac:dyDescent="0.2">
      <c r="A40" s="79"/>
      <c r="B40" s="77" t="str">
        <f>IF(ISNUMBER('2014-basis (ex pendler)'!B28),'2014-basis (ex pendler)'!B28*$B$11,IF(ISTEXT('2014-basis (ex pendler)'!B28),'2014-basis (ex pendler)'!B28,""))</f>
        <v/>
      </c>
      <c r="C40" s="77" t="str">
        <f>IF(ISNUMBER('2014-basis (ex pendler)'!C28),'2014-basis (ex pendler)'!C28*C$11,IF(ISTEXT('2014-basis (ex pendler)'!C28),'2014-basis (ex pendler)'!C28,""))</f>
        <v/>
      </c>
      <c r="D40" s="78" t="str">
        <f>IF(ISNUMBER('2014-basis (ex pendler)'!D28),'2014-basis (ex pendler)'!D28*D$11-G40,IF(ISTEXT('2014-basis (ex pendler)'!D28),'2014-basis (ex pendler)'!D28,""))</f>
        <v/>
      </c>
      <c r="F40" s="61">
        <v>0</v>
      </c>
      <c r="G40" s="60">
        <f t="shared" si="3"/>
        <v>0</v>
      </c>
    </row>
    <row r="41" spans="1:7" x14ac:dyDescent="0.2">
      <c r="A41" s="80" t="s">
        <v>35</v>
      </c>
      <c r="B41" s="77" t="str">
        <f>IF(ISNUMBER('2014-basis (ex pendler)'!B29),'2014-basis (ex pendler)'!B29*$B$11,IF(ISTEXT('2014-basis (ex pendler)'!B29),'2014-basis (ex pendler)'!B29,""))</f>
        <v/>
      </c>
      <c r="C41" s="77" t="str">
        <f>IF(ISNUMBER('2014-basis (ex pendler)'!C29),'2014-basis (ex pendler)'!C29*C$11,IF(ISTEXT('2014-basis (ex pendler)'!C29),'2014-basis (ex pendler)'!C29,""))</f>
        <v/>
      </c>
      <c r="D41" s="78" t="str">
        <f>IF(ISNUMBER('2014-basis (ex pendler)'!D29),'2014-basis (ex pendler)'!D29*D$11-G41,IF(ISTEXT('2014-basis (ex pendler)'!D29),'2014-basis (ex pendler)'!D29,""))</f>
        <v/>
      </c>
      <c r="F41" s="61">
        <v>0</v>
      </c>
      <c r="G41" s="60">
        <f t="shared" si="3"/>
        <v>0</v>
      </c>
    </row>
    <row r="42" spans="1:7" x14ac:dyDescent="0.2">
      <c r="A42" s="81" t="s">
        <v>36</v>
      </c>
      <c r="B42" s="77">
        <f>IF(ISNUMBER('2014-basis (ex pendler)'!B30),'2014-basis (ex pendler)'!B30*$B$11,IF(ISTEXT('2014-basis (ex pendler)'!B30),'2014-basis (ex pendler)'!B30,""))</f>
        <v>1560.5760377364884</v>
      </c>
      <c r="C42" s="77" t="str">
        <f>IF(ISNUMBER('2014-basis (ex pendler)'!C30),'2014-basis (ex pendler)'!C30*C$11,IF(ISTEXT('2014-basis (ex pendler)'!C30),'2014-basis (ex pendler)'!C30,""))</f>
        <v/>
      </c>
      <c r="D42" s="78" t="str">
        <f>IF(ISNUMBER('2014-basis (ex pendler)'!D30),'2014-basis (ex pendler)'!D30*D$11-G42,IF(ISTEXT('2014-basis (ex pendler)'!D30),'2014-basis (ex pendler)'!D30,""))</f>
        <v/>
      </c>
      <c r="F42" s="61">
        <v>0</v>
      </c>
      <c r="G42" s="60">
        <f t="shared" si="3"/>
        <v>0</v>
      </c>
    </row>
    <row r="43" spans="1:7" x14ac:dyDescent="0.2">
      <c r="A43" s="81" t="s">
        <v>37</v>
      </c>
      <c r="B43" s="77">
        <f>IF(ISNUMBER('2014-basis (ex pendler)'!B31),'2014-basis (ex pendler)'!B31*$B$11,IF(ISTEXT('2014-basis (ex pendler)'!B31),'2014-basis (ex pendler)'!B31,""))</f>
        <v>1688.8919662747812</v>
      </c>
      <c r="C43" s="77" t="str">
        <f>IF(ISNUMBER('2014-basis (ex pendler)'!C31),'2014-basis (ex pendler)'!C31*C$11,IF(ISTEXT('2014-basis (ex pendler)'!C31),'2014-basis (ex pendler)'!C31,""))</f>
        <v/>
      </c>
      <c r="D43" s="78" t="str">
        <f>IF(ISNUMBER('2014-basis (ex pendler)'!D31),'2014-basis (ex pendler)'!D31*D$11-G43,IF(ISTEXT('2014-basis (ex pendler)'!D31),'2014-basis (ex pendler)'!D31,""))</f>
        <v/>
      </c>
      <c r="F43" s="61">
        <v>0</v>
      </c>
      <c r="G43" s="60">
        <f t="shared" si="3"/>
        <v>0</v>
      </c>
    </row>
    <row r="44" spans="1:7" x14ac:dyDescent="0.2">
      <c r="A44" s="81" t="s">
        <v>77</v>
      </c>
      <c r="B44" s="77" t="str">
        <f>IF(ISNUMBER('2014-basis (ex pendler)'!B32),'2014-basis (ex pendler)'!B32*$B$11,IF(ISTEXT('2014-basis (ex pendler)'!B32),'2014-basis (ex pendler)'!B32,""))</f>
        <v/>
      </c>
      <c r="C44" s="77" t="str">
        <f>IF(ISNUMBER('2014-basis (ex pendler)'!C32),'2014-basis (ex pendler)'!C32*C$11,IF(ISTEXT('2014-basis (ex pendler)'!C32),'2014-basis (ex pendler)'!C32,""))</f>
        <v/>
      </c>
      <c r="D44" s="78">
        <f>IF(ISNUMBER('2014-basis (ex pendler)'!D32),'2014-basis (ex pendler)'!D32*D$11-G44,IF(ISTEXT('2014-basis (ex pendler)'!D32),'2014-basis (ex pendler)'!D32,""))</f>
        <v>423.3471940952179</v>
      </c>
      <c r="F44" s="61">
        <v>0</v>
      </c>
      <c r="G44" s="60">
        <f t="shared" si="3"/>
        <v>0</v>
      </c>
    </row>
    <row r="45" spans="1:7" x14ac:dyDescent="0.2">
      <c r="A45" s="81" t="s">
        <v>38</v>
      </c>
      <c r="B45" s="77">
        <f>IF(ISNUMBER('2014-basis (ex pendler)'!B33),'2014-basis (ex pendler)'!B33*$B$11,IF(ISTEXT('2014-basis (ex pendler)'!B33),'2014-basis (ex pendler)'!B33,""))</f>
        <v>732.24033552243043</v>
      </c>
      <c r="C45" s="77">
        <f>IF(ISNUMBER('2014-basis (ex pendler)'!C33),'2014-basis (ex pendler)'!C33*C$11,IF(ISTEXT('2014-basis (ex pendler)'!C33),'2014-basis (ex pendler)'!C33,""))</f>
        <v>1002.4837157966517</v>
      </c>
      <c r="D45" s="78">
        <f>IF(ISNUMBER('2014-basis (ex pendler)'!D33),'2014-basis (ex pendler)'!D33*D$11-G45,IF(ISTEXT('2014-basis (ex pendler)'!D33),'2014-basis (ex pendler)'!D33,""))</f>
        <v>338.52826895812541</v>
      </c>
      <c r="F45" s="61">
        <v>0</v>
      </c>
      <c r="G45" s="60">
        <f t="shared" si="3"/>
        <v>0</v>
      </c>
    </row>
    <row r="46" spans="1:7" x14ac:dyDescent="0.2">
      <c r="A46" s="81" t="s">
        <v>39</v>
      </c>
      <c r="B46" s="77">
        <f>IF(ISNUMBER('2014-basis (ex pendler)'!B34),'2014-basis (ex pendler)'!B34*$B$11,IF(ISTEXT('2014-basis (ex pendler)'!B34),'2014-basis (ex pendler)'!B34,""))</f>
        <v>931.94224521036608</v>
      </c>
      <c r="C46" s="77">
        <f>IF(ISNUMBER('2014-basis (ex pendler)'!C34),'2014-basis (ex pendler)'!C34*C$11,IF(ISTEXT('2014-basis (ex pendler)'!C34),'2014-basis (ex pendler)'!C34,""))</f>
        <v>1130.6506130590583</v>
      </c>
      <c r="D46" s="78">
        <f>IF(ISNUMBER('2014-basis (ex pendler)'!D34),'2014-basis (ex pendler)'!D34*D$11-G46,IF(ISTEXT('2014-basis (ex pendler)'!D34),'2014-basis (ex pendler)'!D34,""))</f>
        <v>421.934839596769</v>
      </c>
      <c r="F46" s="61">
        <v>0</v>
      </c>
      <c r="G46" s="60">
        <f t="shared" si="3"/>
        <v>0</v>
      </c>
    </row>
    <row r="47" spans="1:7" x14ac:dyDescent="0.2">
      <c r="A47" s="79"/>
      <c r="B47" s="77" t="str">
        <f>IF(ISNUMBER('2014-basis (ex pendler)'!B35),'2014-basis (ex pendler)'!B35*$B$11,IF(ISTEXT('2014-basis (ex pendler)'!B35),'2014-basis (ex pendler)'!B35,""))</f>
        <v/>
      </c>
      <c r="C47" s="77" t="str">
        <f>IF(ISNUMBER('2014-basis (ex pendler)'!C35),'2014-basis (ex pendler)'!C35*C$11,IF(ISTEXT('2014-basis (ex pendler)'!C35),'2014-basis (ex pendler)'!C35,""))</f>
        <v/>
      </c>
      <c r="D47" s="78" t="str">
        <f>IF(ISNUMBER('2014-basis (ex pendler)'!D35),'2014-basis (ex pendler)'!D35*D$11-G47,IF(ISTEXT('2014-basis (ex pendler)'!D35),'2014-basis (ex pendler)'!D35,""))</f>
        <v/>
      </c>
      <c r="F47" s="61">
        <v>0</v>
      </c>
      <c r="G47" s="60">
        <f t="shared" si="3"/>
        <v>0</v>
      </c>
    </row>
    <row r="48" spans="1:7" x14ac:dyDescent="0.2">
      <c r="A48" s="80" t="s">
        <v>43</v>
      </c>
      <c r="B48" s="77" t="str">
        <f>IF(ISNUMBER('2014-basis (ex pendler)'!B36),'2014-basis (ex pendler)'!B36*$B$11,IF(ISTEXT('2014-basis (ex pendler)'!B36),'2014-basis (ex pendler)'!B36,""))</f>
        <v/>
      </c>
      <c r="C48" s="77" t="str">
        <f>IF(ISNUMBER('2014-basis (ex pendler)'!C36),'2014-basis (ex pendler)'!C36*C$11,IF(ISTEXT('2014-basis (ex pendler)'!C36),'2014-basis (ex pendler)'!C36,""))</f>
        <v/>
      </c>
      <c r="D48" s="78" t="str">
        <f>IF(ISNUMBER('2014-basis (ex pendler)'!D36),'2014-basis (ex pendler)'!D36*D$11-G48,IF(ISTEXT('2014-basis (ex pendler)'!D36),'2014-basis (ex pendler)'!D36,""))</f>
        <v/>
      </c>
      <c r="F48" s="61">
        <v>0</v>
      </c>
      <c r="G48" s="60">
        <f t="shared" si="3"/>
        <v>0</v>
      </c>
    </row>
    <row r="49" spans="1:7" x14ac:dyDescent="0.2">
      <c r="A49" s="81" t="s">
        <v>44</v>
      </c>
      <c r="B49" s="77">
        <f>IF(ISNUMBER('2014-basis (ex pendler)'!B37),'2014-basis (ex pendler)'!B37*$B$11,IF(ISTEXT('2014-basis (ex pendler)'!B37),'2014-basis (ex pendler)'!B37,""))</f>
        <v>310.9785956832032</v>
      </c>
      <c r="C49" s="77" t="str">
        <f>IF(ISNUMBER('2014-basis (ex pendler)'!C37),'2014-basis (ex pendler)'!C37*C$11,IF(ISTEXT('2014-basis (ex pendler)'!C37),'2014-basis (ex pendler)'!C37,""))</f>
        <v/>
      </c>
      <c r="D49" s="78">
        <f>IF(ISNUMBER('2014-basis (ex pendler)'!D37),'2014-basis (ex pendler)'!D37*D$11-G49,IF(ISTEXT('2014-basis (ex pendler)'!D37),'2014-basis (ex pendler)'!D37,""))</f>
        <v>136.72173959212034</v>
      </c>
      <c r="F49" s="61">
        <v>0</v>
      </c>
      <c r="G49" s="60">
        <f t="shared" si="3"/>
        <v>0</v>
      </c>
    </row>
    <row r="50" spans="1:7" x14ac:dyDescent="0.2">
      <c r="A50" s="81" t="s">
        <v>45</v>
      </c>
      <c r="B50" s="77">
        <f>IF(ISNUMBER('2014-basis (ex pendler)'!B38),'2014-basis (ex pendler)'!B38*$B$11,IF(ISTEXT('2014-basis (ex pendler)'!B38),'2014-basis (ex pendler)'!B38,""))</f>
        <v>408.34569592906229</v>
      </c>
      <c r="C50" s="77" t="str">
        <f>IF(ISNUMBER('2014-basis (ex pendler)'!C38),'2014-basis (ex pendler)'!C38*C$11,IF(ISTEXT('2014-basis (ex pendler)'!C38),'2014-basis (ex pendler)'!C38,""))</f>
        <v/>
      </c>
      <c r="D50" s="78">
        <f>IF(ISNUMBER('2014-basis (ex pendler)'!D38),'2014-basis (ex pendler)'!D38*D$11-G50,IF(ISTEXT('2014-basis (ex pendler)'!D38),'2014-basis (ex pendler)'!D38,""))</f>
        <v>152.47119095798581</v>
      </c>
      <c r="F50" s="61">
        <v>0</v>
      </c>
      <c r="G50" s="60">
        <f t="shared" si="3"/>
        <v>0</v>
      </c>
    </row>
    <row r="51" spans="1:7" x14ac:dyDescent="0.2">
      <c r="A51" s="81" t="s">
        <v>46</v>
      </c>
      <c r="B51" s="77">
        <f>IF(ISNUMBER('2014-basis (ex pendler)'!B39),'2014-basis (ex pendler)'!B39*$B$11,IF(ISTEXT('2014-basis (ex pendler)'!B39),'2014-basis (ex pendler)'!B39,""))</f>
        <v>119.06605401493633</v>
      </c>
      <c r="C51" s="77" t="str">
        <f>IF(ISNUMBER('2014-basis (ex pendler)'!C39),'2014-basis (ex pendler)'!C39*C$11,IF(ISTEXT('2014-basis (ex pendler)'!C39),'2014-basis (ex pendler)'!C39,""))</f>
        <v/>
      </c>
      <c r="D51" s="78" t="str">
        <f>IF(ISNUMBER('2014-basis (ex pendler)'!D39),'2014-basis (ex pendler)'!D39*D$11-G51,IF(ISTEXT('2014-basis (ex pendler)'!D39),'2014-basis (ex pendler)'!D39,""))</f>
        <v/>
      </c>
      <c r="F51" s="61">
        <v>0</v>
      </c>
      <c r="G51" s="60">
        <f t="shared" si="3"/>
        <v>0</v>
      </c>
    </row>
    <row r="52" spans="1:7" x14ac:dyDescent="0.2">
      <c r="A52" s="79"/>
      <c r="B52" s="77" t="str">
        <f>IF(ISNUMBER('2014-basis (ex pendler)'!B40),'2014-basis (ex pendler)'!B40*$B$11,IF(ISTEXT('2014-basis (ex pendler)'!B40),'2014-basis (ex pendler)'!B40,""))</f>
        <v/>
      </c>
      <c r="C52" s="77" t="str">
        <f>IF(ISNUMBER('2014-basis (ex pendler)'!C40),'2014-basis (ex pendler)'!C40*C$11,IF(ISTEXT('2014-basis (ex pendler)'!C40),'2014-basis (ex pendler)'!C40,""))</f>
        <v/>
      </c>
      <c r="D52" s="78" t="str">
        <f>IF(ISNUMBER('2014-basis (ex pendler)'!D40),'2014-basis (ex pendler)'!D40*D$11-G52,IF(ISTEXT('2014-basis (ex pendler)'!D40),'2014-basis (ex pendler)'!D40,""))</f>
        <v/>
      </c>
      <c r="F52" s="61">
        <v>0</v>
      </c>
      <c r="G52" s="60">
        <f t="shared" si="3"/>
        <v>0</v>
      </c>
    </row>
    <row r="53" spans="1:7" x14ac:dyDescent="0.2">
      <c r="A53" s="80" t="s">
        <v>49</v>
      </c>
      <c r="B53" s="77" t="str">
        <f>IF(ISNUMBER('2014-basis (ex pendler)'!B41),'2014-basis (ex pendler)'!B41*$B$11,IF(ISTEXT('2014-basis (ex pendler)'!B41),'2014-basis (ex pendler)'!B41,""))</f>
        <v/>
      </c>
      <c r="C53" s="77" t="str">
        <f>IF(ISNUMBER('2014-basis (ex pendler)'!C41),'2014-basis (ex pendler)'!C41*C$11,IF(ISTEXT('2014-basis (ex pendler)'!C41),'2014-basis (ex pendler)'!C41,""))</f>
        <v/>
      </c>
      <c r="D53" s="78" t="str">
        <f>IF(ISNUMBER('2014-basis (ex pendler)'!D41),'2014-basis (ex pendler)'!D41*D$11-G53,IF(ISTEXT('2014-basis (ex pendler)'!D41),'2014-basis (ex pendler)'!D41,""))</f>
        <v/>
      </c>
      <c r="F53" s="61">
        <v>0</v>
      </c>
      <c r="G53" s="60">
        <f t="shared" si="3"/>
        <v>0</v>
      </c>
    </row>
    <row r="54" spans="1:7" x14ac:dyDescent="0.2">
      <c r="A54" s="81" t="s">
        <v>50</v>
      </c>
      <c r="B54" s="77">
        <f>IF(ISNUMBER('2014-basis (ex pendler)'!B42),'2014-basis (ex pendler)'!B42*$B$11,IF(ISTEXT('2014-basis (ex pendler)'!B42),'2014-basis (ex pendler)'!B42,""))</f>
        <v>18.499749046713237</v>
      </c>
      <c r="C54" s="77" t="str">
        <f>IF(ISNUMBER('2014-basis (ex pendler)'!C42),'2014-basis (ex pendler)'!C42*C$11,IF(ISTEXT('2014-basis (ex pendler)'!C42),'2014-basis (ex pendler)'!C42,""))</f>
        <v/>
      </c>
      <c r="D54" s="78" t="str">
        <f>IF(ISNUMBER('2014-basis (ex pendler)'!D42),'2014-basis (ex pendler)'!D42*D$11-G54,IF(ISTEXT('2014-basis (ex pendler)'!D42),'2014-basis (ex pendler)'!D42,""))</f>
        <v/>
      </c>
      <c r="F54" s="61">
        <v>0</v>
      </c>
      <c r="G54" s="60">
        <f t="shared" si="3"/>
        <v>0</v>
      </c>
    </row>
    <row r="55" spans="1:7" x14ac:dyDescent="0.2">
      <c r="A55" s="81" t="s">
        <v>51</v>
      </c>
      <c r="B55" s="77">
        <f>IF(ISNUMBER('2014-basis (ex pendler)'!B43),'2014-basis (ex pendler)'!B43*$B$11,IF(ISTEXT('2014-basis (ex pendler)'!B43),'2014-basis (ex pendler)'!B43,""))</f>
        <v>9.2498745233566186</v>
      </c>
      <c r="C55" s="77" t="str">
        <f>IF(ISNUMBER('2014-basis (ex pendler)'!C43),'2014-basis (ex pendler)'!C43*C$11,IF(ISTEXT('2014-basis (ex pendler)'!C43),'2014-basis (ex pendler)'!C43,""))</f>
        <v/>
      </c>
      <c r="D55" s="78" t="str">
        <f>IF(ISNUMBER('2014-basis (ex pendler)'!D43),'2014-basis (ex pendler)'!D43*D$11-G55,IF(ISTEXT('2014-basis (ex pendler)'!D43),'2014-basis (ex pendler)'!D43,""))</f>
        <v/>
      </c>
      <c r="F55" s="61">
        <v>0</v>
      </c>
      <c r="G55" s="60">
        <f t="shared" si="3"/>
        <v>0</v>
      </c>
    </row>
    <row r="56" spans="1:7" x14ac:dyDescent="0.2">
      <c r="A56" s="81" t="s">
        <v>52</v>
      </c>
      <c r="B56" s="77" t="str">
        <f>IF(ISNUMBER('2014-basis (ex pendler)'!B44),'2014-basis (ex pendler)'!B44*$B$11,IF(ISTEXT('2014-basis (ex pendler)'!B44),'2014-basis (ex pendler)'!B44,""))</f>
        <v>Gratis</v>
      </c>
      <c r="C56" s="77" t="str">
        <f>IF(ISNUMBER('2014-basis (ex pendler)'!C44),'2014-basis (ex pendler)'!C44*C$11,IF(ISTEXT('2014-basis (ex pendler)'!C44),'2014-basis (ex pendler)'!C44,""))</f>
        <v/>
      </c>
      <c r="D56" s="78" t="str">
        <f>IF(ISNUMBER('2014-basis (ex pendler)'!D44),'2014-basis (ex pendler)'!D44*D$11-G56,IF(ISTEXT('2014-basis (ex pendler)'!D44),'2014-basis (ex pendler)'!D44,""))</f>
        <v/>
      </c>
      <c r="F56" s="61">
        <v>0</v>
      </c>
      <c r="G56" s="60">
        <f t="shared" si="3"/>
        <v>0</v>
      </c>
    </row>
    <row r="57" spans="1:7" x14ac:dyDescent="0.2">
      <c r="A57" s="81"/>
      <c r="B57" s="77" t="str">
        <f>IF(ISNUMBER('2014-basis (ex pendler)'!B45),'2014-basis (ex pendler)'!B45*$B$11,IF(ISTEXT('2014-basis (ex pendler)'!B45),'2014-basis (ex pendler)'!B45,""))</f>
        <v/>
      </c>
      <c r="C57" s="77" t="str">
        <f>IF(ISNUMBER('2014-basis (ex pendler)'!C45),'2014-basis (ex pendler)'!C45*C$11,IF(ISTEXT('2014-basis (ex pendler)'!C45),'2014-basis (ex pendler)'!C45,""))</f>
        <v/>
      </c>
      <c r="D57" s="78" t="str">
        <f>IF(ISNUMBER('2014-basis (ex pendler)'!D45),'2014-basis (ex pendler)'!D45*D$11-G57,IF(ISTEXT('2014-basis (ex pendler)'!D45),'2014-basis (ex pendler)'!D45,""))</f>
        <v/>
      </c>
      <c r="F57" s="61">
        <v>0</v>
      </c>
      <c r="G57" s="60">
        <f t="shared" si="3"/>
        <v>0</v>
      </c>
    </row>
    <row r="58" spans="1:7" x14ac:dyDescent="0.2">
      <c r="A58" s="80" t="s">
        <v>53</v>
      </c>
      <c r="B58" s="77" t="str">
        <f>IF(ISNUMBER('2014-basis (ex pendler)'!B46),'2014-basis (ex pendler)'!B46*$B$11,IF(ISTEXT('2014-basis (ex pendler)'!B46),'2014-basis (ex pendler)'!B46,""))</f>
        <v/>
      </c>
      <c r="C58" s="77" t="str">
        <f>IF(ISNUMBER('2014-basis (ex pendler)'!C46),'2014-basis (ex pendler)'!C46*C$11,IF(ISTEXT('2014-basis (ex pendler)'!C46),'2014-basis (ex pendler)'!C46,""))</f>
        <v/>
      </c>
      <c r="D58" s="78" t="str">
        <f>IF(ISNUMBER('2014-basis (ex pendler)'!D46),'2014-basis (ex pendler)'!D46*D$11-G58,IF(ISTEXT('2014-basis (ex pendler)'!D46),'2014-basis (ex pendler)'!D46,""))</f>
        <v/>
      </c>
      <c r="F58" s="61">
        <v>0</v>
      </c>
      <c r="G58" s="60">
        <f t="shared" si="3"/>
        <v>0</v>
      </c>
    </row>
    <row r="59" spans="1:7" x14ac:dyDescent="0.2">
      <c r="A59" s="81" t="s">
        <v>54</v>
      </c>
      <c r="B59" s="77">
        <f>IF(ISNUMBER('2014-basis (ex pendler)'!B47),'2014-basis (ex pendler)'!B47*$B$11,IF(ISTEXT('2014-basis (ex pendler)'!B47),'2014-basis (ex pendler)'!B47,""))</f>
        <v>5203.0792579340787</v>
      </c>
      <c r="C59" s="77" t="str">
        <f>IF(ISNUMBER('2014-basis (ex pendler)'!C47),'2014-basis (ex pendler)'!C47*C$11,IF(ISTEXT('2014-basis (ex pendler)'!C47),'2014-basis (ex pendler)'!C47,""))</f>
        <v/>
      </c>
      <c r="D59" s="78" t="str">
        <f>IF(ISNUMBER('2014-basis (ex pendler)'!D47),'2014-basis (ex pendler)'!D47*D$11-G59,IF(ISTEXT('2014-basis (ex pendler)'!D47),'2014-basis (ex pendler)'!D47,""))</f>
        <v/>
      </c>
      <c r="F59" s="61">
        <v>0</v>
      </c>
      <c r="G59" s="60">
        <f t="shared" si="3"/>
        <v>0</v>
      </c>
    </row>
    <row r="60" spans="1:7" x14ac:dyDescent="0.2">
      <c r="A60" s="81" t="s">
        <v>55</v>
      </c>
      <c r="B60" s="77">
        <f>IF(ISNUMBER('2014-basis (ex pendler)'!B48),'2014-basis (ex pendler)'!B48*$B$11,IF(ISTEXT('2014-basis (ex pendler)'!B48),'2014-basis (ex pendler)'!B48,""))</f>
        <v>5718.6479891542949</v>
      </c>
      <c r="C60" s="77" t="str">
        <f>IF(ISNUMBER('2014-basis (ex pendler)'!C48),'2014-basis (ex pendler)'!C48*C$11,IF(ISTEXT('2014-basis (ex pendler)'!C48),'2014-basis (ex pendler)'!C48,""))</f>
        <v/>
      </c>
      <c r="D60" s="78" t="str">
        <f>IF(ISNUMBER('2014-basis (ex pendler)'!D48),'2014-basis (ex pendler)'!D48*D$11-G60,IF(ISTEXT('2014-basis (ex pendler)'!D48),'2014-basis (ex pendler)'!D48,""))</f>
        <v/>
      </c>
      <c r="F60" s="61">
        <v>0</v>
      </c>
      <c r="G60" s="60">
        <f t="shared" si="3"/>
        <v>0</v>
      </c>
    </row>
    <row r="61" spans="1:7" x14ac:dyDescent="0.2">
      <c r="A61" s="81" t="s">
        <v>56</v>
      </c>
      <c r="B61" s="77">
        <f>IF(ISNUMBER('2014-basis (ex pendler)'!B49),'2014-basis (ex pendler)'!B49*$B$11,IF(ISTEXT('2014-basis (ex pendler)'!B49),'2014-basis (ex pendler)'!B49,""))</f>
        <v>6235.3692289080345</v>
      </c>
      <c r="C61" s="77" t="str">
        <f>IF(ISNUMBER('2014-basis (ex pendler)'!C49),'2014-basis (ex pendler)'!C49*C$11,IF(ISTEXT('2014-basis (ex pendler)'!C49),'2014-basis (ex pendler)'!C49,""))</f>
        <v/>
      </c>
      <c r="D61" s="78" t="str">
        <f>IF(ISNUMBER('2014-basis (ex pendler)'!D49),'2014-basis (ex pendler)'!D49*D$11-G61,IF(ISTEXT('2014-basis (ex pendler)'!D49),'2014-basis (ex pendler)'!D49,""))</f>
        <v/>
      </c>
      <c r="F61" s="61">
        <v>0</v>
      </c>
      <c r="G61" s="60">
        <f t="shared" si="3"/>
        <v>0</v>
      </c>
    </row>
    <row r="62" spans="1:7" x14ac:dyDescent="0.2">
      <c r="A62" s="81" t="s">
        <v>79</v>
      </c>
      <c r="B62" s="77" t="str">
        <f>IF(ISNUMBER('2014-basis (ex pendler)'!B50),'2014-basis (ex pendler)'!B50*$B$11,IF(ISTEXT('2014-basis (ex pendler)'!B50),'2014-basis (ex pendler)'!B50,""))</f>
        <v/>
      </c>
      <c r="C62" s="77" t="str">
        <f>IF(ISNUMBER('2014-basis (ex pendler)'!C50),'2014-basis (ex pendler)'!C50*C$11,IF(ISTEXT('2014-basis (ex pendler)'!C50),'2014-basis (ex pendler)'!C50,""))</f>
        <v/>
      </c>
      <c r="D62" s="78">
        <f>IF(ISNUMBER('2014-basis (ex pendler)'!D50),'2014-basis (ex pendler)'!D50*D$11-G62,IF(ISTEXT('2014-basis (ex pendler)'!D50),'2014-basis (ex pendler)'!D50,""))</f>
        <v>1557.49233958221</v>
      </c>
      <c r="F62" s="61">
        <v>27.47</v>
      </c>
      <c r="G62" s="60">
        <f t="shared" si="3"/>
        <v>28.411891360000002</v>
      </c>
    </row>
    <row r="63" spans="1:7" x14ac:dyDescent="0.2">
      <c r="A63" s="81" t="s">
        <v>57</v>
      </c>
      <c r="B63" s="77">
        <f>IF(ISNUMBER('2014-basis (ex pendler)'!B51),'2014-basis (ex pendler)'!B51*$B$11,IF(ISTEXT('2014-basis (ex pendler)'!B51),'2014-basis (ex pendler)'!B51,""))</f>
        <v>515.56873122021659</v>
      </c>
      <c r="C63" s="77" t="str">
        <f>IF(ISNUMBER('2014-basis (ex pendler)'!C51),'2014-basis (ex pendler)'!C51*C$11,IF(ISTEXT('2014-basis (ex pendler)'!C51),'2014-basis (ex pendler)'!C51,""))</f>
        <v/>
      </c>
      <c r="D63" s="78" t="str">
        <f>IF(ISNUMBER('2014-basis (ex pendler)'!D51),'2014-basis (ex pendler)'!D51*D$11-G63,IF(ISTEXT('2014-basis (ex pendler)'!D51),'2014-basis (ex pendler)'!D51,""))</f>
        <v/>
      </c>
      <c r="F63" s="61">
        <v>0</v>
      </c>
      <c r="G63" s="60">
        <f t="shared" si="3"/>
        <v>0</v>
      </c>
    </row>
    <row r="64" spans="1:7" x14ac:dyDescent="0.2">
      <c r="A64" s="79"/>
      <c r="B64" s="77" t="str">
        <f>IF(ISNUMBER('2014-basis (ex pendler)'!B52),'2014-basis (ex pendler)'!B52*$B$11,IF(ISTEXT('2014-basis (ex pendler)'!B52),'2014-basis (ex pendler)'!B52,""))</f>
        <v/>
      </c>
      <c r="C64" s="77" t="str">
        <f>IF(ISNUMBER('2014-basis (ex pendler)'!C52),'2014-basis (ex pendler)'!C52*C$11,IF(ISTEXT('2014-basis (ex pendler)'!C52),'2014-basis (ex pendler)'!C52,""))</f>
        <v/>
      </c>
      <c r="D64" s="78" t="str">
        <f>IF(ISNUMBER('2014-basis (ex pendler)'!D52),'2014-basis (ex pendler)'!D52*D$11-G64,IF(ISTEXT('2014-basis (ex pendler)'!D52),'2014-basis (ex pendler)'!D52,""))</f>
        <v/>
      </c>
      <c r="F64" s="61">
        <v>0</v>
      </c>
      <c r="G64" s="60">
        <f t="shared" si="3"/>
        <v>0</v>
      </c>
    </row>
    <row r="65" spans="1:14" x14ac:dyDescent="0.2">
      <c r="A65" s="80" t="s">
        <v>58</v>
      </c>
      <c r="B65" s="77" t="str">
        <f>IF(ISNUMBER('2014-basis (ex pendler)'!B53),'2014-basis (ex pendler)'!B53*$B$11,IF(ISTEXT('2014-basis (ex pendler)'!B53),'2014-basis (ex pendler)'!B53,""))</f>
        <v/>
      </c>
      <c r="C65" s="77" t="str">
        <f>IF(ISNUMBER('2014-basis (ex pendler)'!C53),'2014-basis (ex pendler)'!C53*C$11,IF(ISTEXT('2014-basis (ex pendler)'!C53),'2014-basis (ex pendler)'!C53,""))</f>
        <v/>
      </c>
      <c r="D65" s="78" t="str">
        <f>IF(ISNUMBER('2014-basis (ex pendler)'!D53),'2014-basis (ex pendler)'!D53*D$11-G65,IF(ISTEXT('2014-basis (ex pendler)'!D53),'2014-basis (ex pendler)'!D53,""))</f>
        <v/>
      </c>
      <c r="F65" s="61">
        <v>0</v>
      </c>
      <c r="G65" s="60">
        <f t="shared" si="3"/>
        <v>0</v>
      </c>
    </row>
    <row r="66" spans="1:14" x14ac:dyDescent="0.2">
      <c r="A66" s="81" t="s">
        <v>59</v>
      </c>
      <c r="B66" s="77">
        <f>IF(ISNUMBER('2014-basis (ex pendler)'!B54),'2014-basis (ex pendler)'!B54*$B$11,IF(ISTEXT('2014-basis (ex pendler)'!B54),'2014-basis (ex pendler)'!B54,""))</f>
        <v>91.574751323069762</v>
      </c>
      <c r="C66" s="77" t="str">
        <f>IF(ISNUMBER('2014-basis (ex pendler)'!C54),'2014-basis (ex pendler)'!C54*C$11,IF(ISTEXT('2014-basis (ex pendler)'!C54),'2014-basis (ex pendler)'!C54,""))</f>
        <v/>
      </c>
      <c r="D66" s="78" t="str">
        <f>IF(ISNUMBER('2014-basis (ex pendler)'!D54),'2014-basis (ex pendler)'!D54*D$11-G66,IF(ISTEXT('2014-basis (ex pendler)'!D54),'2014-basis (ex pendler)'!D54,""))</f>
        <v/>
      </c>
      <c r="F66" s="61">
        <v>0</v>
      </c>
      <c r="G66" s="60">
        <f t="shared" si="3"/>
        <v>0</v>
      </c>
    </row>
    <row r="67" spans="1:14" x14ac:dyDescent="0.2">
      <c r="A67" s="81" t="s">
        <v>60</v>
      </c>
      <c r="B67" s="77">
        <f>IF(ISNUMBER('2014-basis (ex pendler)'!B55),'2014-basis (ex pendler)'!B55*$B$11,IF(ISTEXT('2014-basis (ex pendler)'!B55),'2014-basis (ex pendler)'!B55,""))</f>
        <v>119.3740519851018</v>
      </c>
      <c r="C67" s="77" t="str">
        <f>IF(ISNUMBER('2014-basis (ex pendler)'!C55),'2014-basis (ex pendler)'!C55*C$11,IF(ISTEXT('2014-basis (ex pendler)'!C55),'2014-basis (ex pendler)'!C55,""))</f>
        <v/>
      </c>
      <c r="D67" s="78" t="str">
        <f>IF(ISNUMBER('2014-basis (ex pendler)'!D55),'2014-basis (ex pendler)'!D55*D$11-G67,IF(ISTEXT('2014-basis (ex pendler)'!D55),'2014-basis (ex pendler)'!D55,""))</f>
        <v/>
      </c>
      <c r="F67" s="61">
        <v>0</v>
      </c>
      <c r="G67" s="60">
        <f t="shared" si="3"/>
        <v>0</v>
      </c>
    </row>
    <row r="68" spans="1:14" x14ac:dyDescent="0.2">
      <c r="A68" s="81" t="s">
        <v>61</v>
      </c>
      <c r="B68" s="77">
        <f>IF(ISNUMBER('2014-basis (ex pendler)'!B56),'2014-basis (ex pendler)'!B56*$B$11,IF(ISTEXT('2014-basis (ex pendler)'!B56),'2014-basis (ex pendler)'!B56,""))</f>
        <v>176.32387021053697</v>
      </c>
      <c r="C68" s="77" t="str">
        <f>IF(ISNUMBER('2014-basis (ex pendler)'!C56),'2014-basis (ex pendler)'!C56*C$11,IF(ISTEXT('2014-basis (ex pendler)'!C56),'2014-basis (ex pendler)'!C56,""))</f>
        <v/>
      </c>
      <c r="D68" s="78" t="str">
        <f>IF(ISNUMBER('2014-basis (ex pendler)'!D56),'2014-basis (ex pendler)'!D56*D$11-G68,IF(ISTEXT('2014-basis (ex pendler)'!D56),'2014-basis (ex pendler)'!D56,""))</f>
        <v/>
      </c>
      <c r="F68" s="61">
        <v>0</v>
      </c>
      <c r="G68" s="60">
        <f t="shared" si="3"/>
        <v>0</v>
      </c>
    </row>
    <row r="69" spans="1:14" x14ac:dyDescent="0.2">
      <c r="A69" s="81" t="s">
        <v>62</v>
      </c>
      <c r="B69" s="77">
        <f>IF(ISNUMBER('2014-basis (ex pendler)'!B57),'2014-basis (ex pendler)'!B57*$B$11,IF(ISTEXT('2014-basis (ex pendler)'!B57),'2014-basis (ex pendler)'!B57,""))</f>
        <v>191.3561582382905</v>
      </c>
      <c r="C69" s="77" t="str">
        <f>IF(ISNUMBER('2014-basis (ex pendler)'!C57),'2014-basis (ex pendler)'!C57*C$11,IF(ISTEXT('2014-basis (ex pendler)'!C57),'2014-basis (ex pendler)'!C57,""))</f>
        <v/>
      </c>
      <c r="D69" s="78" t="str">
        <f>IF(ISNUMBER('2014-basis (ex pendler)'!D57),'2014-basis (ex pendler)'!D57*D$11-G69,IF(ISTEXT('2014-basis (ex pendler)'!D57),'2014-basis (ex pendler)'!D57,""))</f>
        <v/>
      </c>
      <c r="F69" s="61">
        <v>0</v>
      </c>
      <c r="G69" s="60">
        <f t="shared" si="3"/>
        <v>0</v>
      </c>
    </row>
    <row r="70" spans="1:14" x14ac:dyDescent="0.2">
      <c r="A70" s="81" t="s">
        <v>63</v>
      </c>
      <c r="B70" s="77">
        <f>IF(ISNUMBER('2014-basis (ex pendler)'!B58),'2014-basis (ex pendler)'!B58*$B$11,IF(ISTEXT('2014-basis (ex pendler)'!B58),'2014-basis (ex pendler)'!B58,""))</f>
        <v>111.16739639295081</v>
      </c>
      <c r="C70" s="77" t="str">
        <f>IF(ISNUMBER('2014-basis (ex pendler)'!C58),'2014-basis (ex pendler)'!C58*C$11,IF(ISTEXT('2014-basis (ex pendler)'!C58),'2014-basis (ex pendler)'!C58,""))</f>
        <v/>
      </c>
      <c r="D70" s="78" t="str">
        <f>IF(ISNUMBER('2014-basis (ex pendler)'!D58),'2014-basis (ex pendler)'!D58*D$11-G70,IF(ISTEXT('2014-basis (ex pendler)'!D58),'2014-basis (ex pendler)'!D58,""))</f>
        <v/>
      </c>
      <c r="F70" s="61">
        <v>0</v>
      </c>
      <c r="G70" s="60">
        <f t="shared" si="3"/>
        <v>0</v>
      </c>
    </row>
    <row r="71" spans="1:14" x14ac:dyDescent="0.2">
      <c r="A71" s="81" t="s">
        <v>64</v>
      </c>
      <c r="B71" s="77">
        <f>IF(ISNUMBER('2014-basis (ex pendler)'!B59),'2014-basis (ex pendler)'!B59*$B$11,IF(ISTEXT('2014-basis (ex pendler)'!B59),'2014-basis (ex pendler)'!B59,""))</f>
        <v>11.117733181134325</v>
      </c>
      <c r="C71" s="77" t="str">
        <f>IF(ISNUMBER('2014-basis (ex pendler)'!C59),'2014-basis (ex pendler)'!C59*C$11,IF(ISTEXT('2014-basis (ex pendler)'!C59),'2014-basis (ex pendler)'!C59,""))</f>
        <v/>
      </c>
      <c r="D71" s="78" t="str">
        <f>IF(ISNUMBER('2014-basis (ex pendler)'!D59),'2014-basis (ex pendler)'!D59*D$11-G71,IF(ISTEXT('2014-basis (ex pendler)'!D59),'2014-basis (ex pendler)'!D59,""))</f>
        <v/>
      </c>
      <c r="F71" s="61">
        <v>0</v>
      </c>
      <c r="G71" s="60">
        <f t="shared" si="3"/>
        <v>0</v>
      </c>
    </row>
    <row r="72" spans="1:14" x14ac:dyDescent="0.2">
      <c r="A72" s="81" t="s">
        <v>65</v>
      </c>
      <c r="B72" s="77">
        <f>IF(ISNUMBER('2014-basis (ex pendler)'!B60),'2014-basis (ex pendler)'!B60*$B$11,IF(ISTEXT('2014-basis (ex pendler)'!B60),'2014-basis (ex pendler)'!B60,""))</f>
        <v>103.19919084221826</v>
      </c>
      <c r="C72" s="77" t="str">
        <f>IF(ISNUMBER('2014-basis (ex pendler)'!C60),'2014-basis (ex pendler)'!C60*C$11,IF(ISTEXT('2014-basis (ex pendler)'!C60),'2014-basis (ex pendler)'!C60,""))</f>
        <v/>
      </c>
      <c r="D72" s="78" t="str">
        <f>IF(ISNUMBER('2014-basis (ex pendler)'!D60),'2014-basis (ex pendler)'!D60*D$11-G72,IF(ISTEXT('2014-basis (ex pendler)'!D60),'2014-basis (ex pendler)'!D60,""))</f>
        <v/>
      </c>
      <c r="F72" s="62">
        <v>0</v>
      </c>
      <c r="G72" s="63">
        <f t="shared" si="3"/>
        <v>0</v>
      </c>
    </row>
    <row r="73" spans="1:14" x14ac:dyDescent="0.2">
      <c r="A73" s="79"/>
      <c r="B73" s="77" t="str">
        <f>IF(ISNUMBER('2014-basis (ex pendler)'!B61),'2014-basis (ex pendler)'!B61*$B$11,IF(ISTEXT('2014-basis (ex pendler)'!B61),'2014-basis (ex pendler)'!B61,""))</f>
        <v/>
      </c>
      <c r="C73" s="77" t="str">
        <f>IF(ISNUMBER('2014-basis (ex pendler)'!C61),'2014-basis (ex pendler)'!C61*C$11,IF(ISTEXT('2014-basis (ex pendler)'!C61),'2014-basis (ex pendler)'!C61,""))</f>
        <v/>
      </c>
      <c r="D73" s="78" t="str">
        <f>IF(ISNUMBER('2014-basis (ex pendler)'!D61),'2014-basis (ex pendler)'!D61*D$11-G73,IF(ISTEXT('2014-basis (ex pendler)'!D61),'2014-basis (ex pendler)'!D61,""))</f>
        <v/>
      </c>
    </row>
    <row r="74" spans="1:14" x14ac:dyDescent="0.2">
      <c r="A74" s="80" t="s">
        <v>66</v>
      </c>
      <c r="B74" s="77" t="str">
        <f>IF(ISNUMBER('2014-basis (ex pendler)'!B62),'2014-basis (ex pendler)'!B62*$B$11,IF(ISTEXT('2014-basis (ex pendler)'!B62),'2014-basis (ex pendler)'!B62,""))</f>
        <v/>
      </c>
      <c r="C74" s="77" t="str">
        <f>IF(ISNUMBER('2014-basis (ex pendler)'!C62),'2014-basis (ex pendler)'!C62*C$11,IF(ISTEXT('2014-basis (ex pendler)'!C62),'2014-basis (ex pendler)'!C62,""))</f>
        <v/>
      </c>
      <c r="D74" s="78" t="str">
        <f>IF(ISNUMBER('2014-basis (ex pendler)'!D62),'2014-basis (ex pendler)'!D62*D$11-G74,IF(ISTEXT('2014-basis (ex pendler)'!D62),'2014-basis (ex pendler)'!D62,""))</f>
        <v/>
      </c>
    </row>
    <row r="75" spans="1:14" x14ac:dyDescent="0.2">
      <c r="A75" s="83" t="s">
        <v>67</v>
      </c>
      <c r="B75" s="84" t="str">
        <f>IF(ISNUMBER('2014-basis (ex pendler)'!B63),'2014-basis (ex pendler)'!B63*$B$11,IF(ISTEXT('2014-basis (ex pendler)'!B63),'2014-basis (ex pendler)'!B63,""))</f>
        <v>Gratis</v>
      </c>
      <c r="C75" s="84" t="str">
        <f>IF(ISNUMBER('2014-basis (ex pendler)'!C63),'2014-basis (ex pendler)'!C63*C$11,IF(ISTEXT('2014-basis (ex pendler)'!C63),'2014-basis (ex pendler)'!C63,""))</f>
        <v/>
      </c>
      <c r="D75" s="85" t="str">
        <f>IF(ISNUMBER('2014-basis (ex pendler)'!D63),'2014-basis (ex pendler)'!D63*D$11-G75,IF(ISTEXT('2014-basis (ex pendler)'!D63),'2014-basis (ex pendler)'!D63,""))</f>
        <v/>
      </c>
    </row>
    <row r="76" spans="1:14" x14ac:dyDescent="0.2">
      <c r="A76" s="51"/>
      <c r="B76" s="53"/>
      <c r="C76" s="53"/>
      <c r="D76" s="53" t="str">
        <f>IF(ISNUMBER('Prisopregnede 2018-priser'!D66),'Prisopregnede 2018-priser'!D66*$B$11,IF(ISTEXT('Prisopregnede 2018-priser'!D66),'Prisopregnede 2018-priser'!D66,""))</f>
        <v/>
      </c>
    </row>
    <row r="77" spans="1:14" ht="15" x14ac:dyDescent="0.25">
      <c r="A77" s="97"/>
      <c r="B77" s="98" t="str">
        <f>A1</f>
        <v>2022-priser</v>
      </c>
      <c r="C77" s="196"/>
      <c r="D77" s="196"/>
      <c r="E77" s="98"/>
      <c r="F77" s="99"/>
      <c r="I77" s="121"/>
      <c r="J77" s="122" t="s">
        <v>86</v>
      </c>
      <c r="K77" s="197" t="s">
        <v>117</v>
      </c>
      <c r="L77" s="197"/>
      <c r="M77" s="122"/>
      <c r="N77" s="123"/>
    </row>
    <row r="78" spans="1:14" ht="15" x14ac:dyDescent="0.2">
      <c r="A78" s="101" t="s">
        <v>107</v>
      </c>
      <c r="B78" s="96" t="s">
        <v>108</v>
      </c>
      <c r="C78" s="96" t="s">
        <v>109</v>
      </c>
      <c r="D78" s="96" t="s">
        <v>110</v>
      </c>
      <c r="E78" s="96" t="s">
        <v>111</v>
      </c>
      <c r="F78" s="100" t="s">
        <v>112</v>
      </c>
      <c r="I78" s="125" t="s">
        <v>107</v>
      </c>
      <c r="J78" s="120" t="s">
        <v>108</v>
      </c>
      <c r="K78" s="120" t="s">
        <v>109</v>
      </c>
      <c r="L78" s="120" t="s">
        <v>110</v>
      </c>
      <c r="M78" s="120" t="s">
        <v>111</v>
      </c>
      <c r="N78" s="124" t="s">
        <v>112</v>
      </c>
    </row>
    <row r="79" spans="1:14" x14ac:dyDescent="0.2">
      <c r="A79" s="81" t="s">
        <v>15</v>
      </c>
      <c r="B79" s="77">
        <f>J79*$E$11</f>
        <v>71.229009285957119</v>
      </c>
      <c r="C79" s="77">
        <f t="shared" ref="C79:F87" si="4">K79*$E$11</f>
        <v>71.229009285957119</v>
      </c>
      <c r="D79" s="77">
        <f t="shared" si="4"/>
        <v>42.352383899758287</v>
      </c>
      <c r="E79" s="77">
        <f t="shared" si="4"/>
        <v>42.352383899758287</v>
      </c>
      <c r="F79" s="78">
        <f t="shared" si="4"/>
        <v>42.352383899758287</v>
      </c>
      <c r="I79" s="88" t="s">
        <v>15</v>
      </c>
      <c r="J79" s="87">
        <v>74</v>
      </c>
      <c r="K79" s="87">
        <v>74</v>
      </c>
      <c r="L79" s="87">
        <v>44</v>
      </c>
      <c r="M79" s="87">
        <v>44</v>
      </c>
      <c r="N79" s="60">
        <v>44</v>
      </c>
    </row>
    <row r="80" spans="1:14" x14ac:dyDescent="0.2">
      <c r="A80" s="81" t="s">
        <v>16</v>
      </c>
      <c r="B80" s="77">
        <f t="shared" ref="B80:B87" si="5">J80*$E$11</f>
        <v>35.614504642978559</v>
      </c>
      <c r="C80" s="77">
        <f t="shared" si="4"/>
        <v>35.614504642978559</v>
      </c>
      <c r="D80" s="77">
        <f t="shared" si="4"/>
        <v>21.176191949879144</v>
      </c>
      <c r="E80" s="77">
        <f t="shared" si="4"/>
        <v>21.176191949879144</v>
      </c>
      <c r="F80" s="78">
        <f t="shared" si="4"/>
        <v>21.176191949879144</v>
      </c>
      <c r="I80" s="88" t="s">
        <v>16</v>
      </c>
      <c r="J80" s="87">
        <v>37</v>
      </c>
      <c r="K80" s="87">
        <v>37</v>
      </c>
      <c r="L80" s="87">
        <v>22</v>
      </c>
      <c r="M80" s="87">
        <v>22</v>
      </c>
      <c r="N80" s="60">
        <v>22</v>
      </c>
    </row>
    <row r="81" spans="1:14" x14ac:dyDescent="0.2">
      <c r="A81" s="81" t="s">
        <v>24</v>
      </c>
      <c r="B81" s="77">
        <f t="shared" si="5"/>
        <v>757.5301392979494</v>
      </c>
      <c r="C81" s="77">
        <f t="shared" si="4"/>
        <v>331.11863776174664</v>
      </c>
      <c r="D81" s="77">
        <f t="shared" si="4"/>
        <v>235.82577398729049</v>
      </c>
      <c r="E81" s="77">
        <f t="shared" si="4"/>
        <v>188.66061918983237</v>
      </c>
      <c r="F81" s="78">
        <f t="shared" si="4"/>
        <v>94.330309594916187</v>
      </c>
      <c r="I81" s="88" t="s">
        <v>24</v>
      </c>
      <c r="J81" s="87">
        <v>787</v>
      </c>
      <c r="K81" s="87">
        <v>344</v>
      </c>
      <c r="L81" s="87">
        <v>245</v>
      </c>
      <c r="M81" s="87">
        <v>196</v>
      </c>
      <c r="N81" s="60">
        <v>98</v>
      </c>
    </row>
    <row r="82" spans="1:14" x14ac:dyDescent="0.2">
      <c r="A82" s="81" t="s">
        <v>25</v>
      </c>
      <c r="B82" s="77">
        <f t="shared" si="5"/>
        <v>852.82300307240553</v>
      </c>
      <c r="C82" s="77">
        <f t="shared" si="4"/>
        <v>425.44894735666281</v>
      </c>
      <c r="D82" s="77">
        <f t="shared" si="4"/>
        <v>235.82577398729049</v>
      </c>
      <c r="E82" s="77">
        <f t="shared" si="4"/>
        <v>235.82577398729049</v>
      </c>
      <c r="F82" s="78">
        <f t="shared" si="4"/>
        <v>235.82577398729049</v>
      </c>
      <c r="I82" s="88" t="s">
        <v>25</v>
      </c>
      <c r="J82" s="87">
        <v>886</v>
      </c>
      <c r="K82" s="87">
        <v>442</v>
      </c>
      <c r="L82" s="87">
        <v>245</v>
      </c>
      <c r="M82" s="87">
        <v>245</v>
      </c>
      <c r="N82" s="60">
        <v>245</v>
      </c>
    </row>
    <row r="83" spans="1:14" x14ac:dyDescent="0.2">
      <c r="A83" s="81" t="s">
        <v>113</v>
      </c>
      <c r="B83" s="77">
        <f t="shared" si="5"/>
        <v>1042.4461764417779</v>
      </c>
      <c r="C83" s="77">
        <f t="shared" si="4"/>
        <v>757.5301392979494</v>
      </c>
      <c r="D83" s="77">
        <f t="shared" si="4"/>
        <v>407.16041794540354</v>
      </c>
      <c r="E83" s="77">
        <f t="shared" si="4"/>
        <v>407.16041794540354</v>
      </c>
      <c r="F83" s="78">
        <f t="shared" si="4"/>
        <v>407.16041794540354</v>
      </c>
      <c r="I83" s="88" t="s">
        <v>113</v>
      </c>
      <c r="J83" s="87">
        <v>1083</v>
      </c>
      <c r="K83" s="87">
        <v>787</v>
      </c>
      <c r="L83" s="87">
        <v>423</v>
      </c>
      <c r="M83" s="87">
        <v>423</v>
      </c>
      <c r="N83" s="60">
        <v>423</v>
      </c>
    </row>
    <row r="84" spans="1:14" x14ac:dyDescent="0.2">
      <c r="A84" s="81" t="s">
        <v>114</v>
      </c>
      <c r="B84" s="77">
        <f t="shared" si="5"/>
        <v>1279.2345046086084</v>
      </c>
      <c r="C84" s="77">
        <f t="shared" si="4"/>
        <v>956.77885446272137</v>
      </c>
      <c r="D84" s="77">
        <f t="shared" si="4"/>
        <v>520.74181113111899</v>
      </c>
      <c r="E84" s="77">
        <f t="shared" si="4"/>
        <v>520.74181113111899</v>
      </c>
      <c r="F84" s="78">
        <f t="shared" si="4"/>
        <v>520.74181113111899</v>
      </c>
      <c r="I84" s="88" t="s">
        <v>114</v>
      </c>
      <c r="J84" s="87">
        <v>1329</v>
      </c>
      <c r="K84" s="87">
        <v>994</v>
      </c>
      <c r="L84" s="87">
        <v>541</v>
      </c>
      <c r="M84" s="87">
        <v>541</v>
      </c>
      <c r="N84" s="60">
        <v>541</v>
      </c>
    </row>
    <row r="85" spans="1:14" x14ac:dyDescent="0.2">
      <c r="A85" s="81" t="s">
        <v>41</v>
      </c>
      <c r="B85" s="77">
        <f t="shared" si="5"/>
        <v>995.28102164431982</v>
      </c>
      <c r="C85" s="77">
        <f t="shared" si="4"/>
        <v>616.03467490557512</v>
      </c>
      <c r="D85" s="77">
        <f t="shared" si="4"/>
        <v>340.74417955714625</v>
      </c>
      <c r="E85" s="77">
        <f t="shared" si="4"/>
        <v>340.74417955714625</v>
      </c>
      <c r="F85" s="78">
        <f t="shared" si="4"/>
        <v>340.74417955714625</v>
      </c>
      <c r="I85" s="88" t="s">
        <v>41</v>
      </c>
      <c r="J85" s="87">
        <v>1034</v>
      </c>
      <c r="K85" s="87">
        <v>640</v>
      </c>
      <c r="L85" s="87">
        <v>354</v>
      </c>
      <c r="M85" s="87">
        <v>354</v>
      </c>
      <c r="N85" s="60">
        <v>354</v>
      </c>
    </row>
    <row r="86" spans="1:14" x14ac:dyDescent="0.2">
      <c r="A86" s="81" t="s">
        <v>42</v>
      </c>
      <c r="B86" s="77">
        <f t="shared" si="5"/>
        <v>995.28102164431982</v>
      </c>
      <c r="C86" s="77">
        <f t="shared" si="4"/>
        <v>616.03467490557512</v>
      </c>
      <c r="D86" s="77">
        <f t="shared" si="4"/>
        <v>340.74417955714625</v>
      </c>
      <c r="E86" s="77">
        <f t="shared" si="4"/>
        <v>340.74417955714625</v>
      </c>
      <c r="F86" s="78">
        <f t="shared" si="4"/>
        <v>340.74417955714625</v>
      </c>
      <c r="I86" s="88" t="s">
        <v>42</v>
      </c>
      <c r="J86" s="87">
        <v>1034</v>
      </c>
      <c r="K86" s="87">
        <v>640</v>
      </c>
      <c r="L86" s="87">
        <v>354</v>
      </c>
      <c r="M86" s="87">
        <v>354</v>
      </c>
      <c r="N86" s="60">
        <v>354</v>
      </c>
    </row>
    <row r="87" spans="1:14" x14ac:dyDescent="0.2">
      <c r="A87" s="81" t="s">
        <v>48</v>
      </c>
      <c r="B87" s="77">
        <f t="shared" si="5"/>
        <v>151.1210061877739</v>
      </c>
      <c r="C87" s="77">
        <f t="shared" si="4"/>
        <v>151.1210061877739</v>
      </c>
      <c r="D87" s="77">
        <f t="shared" si="4"/>
        <v>94.330309594916187</v>
      </c>
      <c r="E87" s="77">
        <f t="shared" si="4"/>
        <v>94.330309594916187</v>
      </c>
      <c r="F87" s="78">
        <f>N87*$E$11</f>
        <v>94.330309594916187</v>
      </c>
      <c r="I87" s="89" t="s">
        <v>48</v>
      </c>
      <c r="J87" s="90">
        <v>157</v>
      </c>
      <c r="K87" s="90">
        <v>157</v>
      </c>
      <c r="L87" s="90">
        <v>98</v>
      </c>
      <c r="M87" s="90">
        <v>98</v>
      </c>
      <c r="N87" s="63">
        <v>98</v>
      </c>
    </row>
    <row r="88" spans="1:14" x14ac:dyDescent="0.2">
      <c r="A88" s="83" t="s">
        <v>115</v>
      </c>
      <c r="B88" s="84">
        <v>0.1</v>
      </c>
      <c r="C88" s="84" t="str">
        <f>IF(ISNUMBER('2014-basis'!C63),'2014-basis'!C63*'Forudsætninger 2018 opregning'!$B$10,IF(ISTEXT('2014-basis'!C63),'2014-basis'!C63,""))</f>
        <v/>
      </c>
      <c r="D88" s="84" t="str">
        <f>IF(ISNUMBER('2014-basis'!D63),'2014-basis'!D63*'Forudsætninger 2018 opregning'!$B$12,IF(ISTEXT('2014-basis'!D63),'2014-basis'!D63,""))</f>
        <v/>
      </c>
      <c r="E88" s="84" t="str">
        <f>IF(ISNUMBER('2014-basis'!E63),'2014-basis'!E63*'Forudsætninger 2018 opregning'!$B$12,IF(ISTEXT('2014-basis'!E63),'2014-basis'!E63,""))</f>
        <v/>
      </c>
      <c r="F88" s="85" t="str">
        <f>IF(ISNUMBER('2014-basis'!F63),'2014-basis'!F63*'Forudsætninger 2018 opregning'!$B$12,IF(ISTEXT('2014-basis'!F63),'2014-basis'!F63,""))</f>
        <v/>
      </c>
      <c r="I88" s="52"/>
      <c r="J88" s="53"/>
      <c r="K88" s="53"/>
      <c r="L88" s="53"/>
      <c r="M88" s="53"/>
      <c r="N88" s="53"/>
    </row>
    <row r="89" spans="1:14" x14ac:dyDescent="0.2">
      <c r="A89" s="51"/>
      <c r="B89" s="53"/>
      <c r="C89" s="53"/>
      <c r="D89" s="53"/>
    </row>
    <row r="90" spans="1:14" x14ac:dyDescent="0.2">
      <c r="A90" s="51"/>
      <c r="B90" s="53"/>
      <c r="C90" s="53"/>
      <c r="D90" s="53"/>
    </row>
    <row r="91" spans="1:14" x14ac:dyDescent="0.2">
      <c r="A91" s="51"/>
      <c r="B91" s="53" t="str">
        <f>IF(ISNUMBER('Prisopregnede 2018-priser'!B79),'Prisopregnede 2018-priser'!B79*$B$11,IF(ISTEXT('Prisopregnede 2018-priser'!B79),'Prisopregnede 2018-priser'!B79,""))</f>
        <v/>
      </c>
      <c r="C91" s="53" t="str">
        <f>IF(ISNUMBER('Prisopregnede 2018-priser'!C79),'Prisopregnede 2018-priser'!C79*$B$11,IF(ISTEXT('Prisopregnede 2018-priser'!C79),'Prisopregnede 2018-priser'!C79,""))</f>
        <v/>
      </c>
      <c r="D91" s="53" t="str">
        <f>IF(ISNUMBER('Prisopregnede 2018-priser'!D79),'Prisopregnede 2018-priser'!D79*$B$11,IF(ISTEXT('Prisopregnede 2018-priser'!D79),'Prisopregnede 2018-priser'!D79,""))</f>
        <v/>
      </c>
    </row>
    <row r="92" spans="1:14" x14ac:dyDescent="0.2">
      <c r="A92" s="51"/>
      <c r="B92" s="53"/>
      <c r="C92" s="53"/>
      <c r="D92" s="53"/>
    </row>
    <row r="93" spans="1:14" ht="15.75" x14ac:dyDescent="0.25">
      <c r="A93" s="67" t="s">
        <v>76</v>
      </c>
      <c r="B93" s="151" t="str">
        <f>A1</f>
        <v>2022-priser</v>
      </c>
      <c r="C93" s="151" t="str">
        <f>B93</f>
        <v>2022-priser</v>
      </c>
      <c r="D93" s="69" t="str">
        <f>C93</f>
        <v>2022-priser</v>
      </c>
    </row>
    <row r="94" spans="1:14" ht="15" x14ac:dyDescent="0.25">
      <c r="A94" s="70"/>
      <c r="B94" s="71"/>
      <c r="C94" s="71"/>
      <c r="D94" s="72"/>
      <c r="F94" s="199" t="s">
        <v>135</v>
      </c>
      <c r="G94" s="146" t="str">
        <f>A1</f>
        <v>2022-priser</v>
      </c>
    </row>
    <row r="95" spans="1:14" ht="60" x14ac:dyDescent="0.2">
      <c r="A95" s="73" t="s">
        <v>0</v>
      </c>
      <c r="B95" s="74" t="s">
        <v>1</v>
      </c>
      <c r="C95" s="74" t="s">
        <v>2</v>
      </c>
      <c r="D95" s="75" t="s">
        <v>122</v>
      </c>
      <c r="F95" s="200"/>
      <c r="G95" s="147" t="s">
        <v>127</v>
      </c>
    </row>
    <row r="96" spans="1:14" ht="15" x14ac:dyDescent="0.2">
      <c r="A96" s="76" t="s">
        <v>68</v>
      </c>
      <c r="B96" s="77" t="str">
        <f>IF(ISNUMBER('Prisopregnede 2018-priser'!B83),'Prisopregnede 2018-priser'!B83*$B$11,IF(ISTEXT('Prisopregnede 2018-priser'!B83),'Prisopregnede 2018-priser'!B83,""))</f>
        <v/>
      </c>
      <c r="C96" s="77" t="str">
        <f>IF(ISNUMBER('Prisopregnede 2018-priser'!C83),'Prisopregnede 2018-priser'!C83*$B$11,IF(ISTEXT('Prisopregnede 2018-priser'!C83),'Prisopregnede 2018-priser'!C83,""))</f>
        <v/>
      </c>
      <c r="D96" s="78" t="str">
        <f>IF(ISNUMBER('Prisopregnede 2018-priser'!D83),'Prisopregnede 2018-priser'!D83*$B$11,IF(ISTEXT('Prisopregnede 2018-priser'!D83),'Prisopregnede 2018-priser'!D83,""))</f>
        <v/>
      </c>
      <c r="F96" s="64"/>
      <c r="G96" s="65"/>
    </row>
    <row r="97" spans="1:7" x14ac:dyDescent="0.2">
      <c r="A97" s="79"/>
      <c r="B97" s="77" t="str">
        <f>IF(ISNUMBER('Prisopregnede 2018-priser'!B84),'Prisopregnede 2018-priser'!B84*$B$11,IF(ISTEXT('Prisopregnede 2018-priser'!B84),'Prisopregnede 2018-priser'!B84,""))</f>
        <v/>
      </c>
      <c r="C97" s="77" t="str">
        <f>IF(ISNUMBER('Prisopregnede 2018-priser'!C84),'Prisopregnede 2018-priser'!C84*$B$11,IF(ISTEXT('Prisopregnede 2018-priser'!C84),'Prisopregnede 2018-priser'!C84,""))</f>
        <v/>
      </c>
      <c r="D97" s="78" t="str">
        <f>IF(ISNUMBER('Prisopregnede 2018-priser'!D84),'Prisopregnede 2018-priser'!D84*$B$11,IF(ISTEXT('Prisopregnede 2018-priser'!D84),'Prisopregnede 2018-priser'!D84,""))</f>
        <v/>
      </c>
      <c r="F97" s="61"/>
      <c r="G97" s="66"/>
    </row>
    <row r="98" spans="1:7" x14ac:dyDescent="0.2">
      <c r="A98" s="80" t="s">
        <v>5</v>
      </c>
      <c r="B98" s="77" t="str">
        <f>IF(ISNUMBER('Prisopregnede 2018-priser'!B85),'Prisopregnede 2018-priser'!B85*$B$11,IF(ISTEXT('Prisopregnede 2018-priser'!B85),'Prisopregnede 2018-priser'!B85,""))</f>
        <v/>
      </c>
      <c r="C98" s="77" t="str">
        <f>IF(ISNUMBER('Prisopregnede 2018-priser'!C85),'Prisopregnede 2018-priser'!C85*$B$11,IF(ISTEXT('Prisopregnede 2018-priser'!C85),'Prisopregnede 2018-priser'!C85,""))</f>
        <v/>
      </c>
      <c r="D98" s="78"/>
      <c r="F98" s="61"/>
      <c r="G98" s="66"/>
    </row>
    <row r="99" spans="1:7" x14ac:dyDescent="0.2">
      <c r="A99" s="81" t="s">
        <v>6</v>
      </c>
      <c r="B99" s="77">
        <f>IF(ISNUMBER('2014-basis (ex pendler)'!B68),'2014-basis (ex pendler)'!B68*B$11,IF(ISTEXT('2014-basis (ex pendler)'!B68),'2014-basis (ex pendler)'!B68,""))</f>
        <v>282.05659274282601</v>
      </c>
      <c r="C99" s="77" t="str">
        <f>IF(ISNUMBER('2014-basis (ex pendler)'!C68),'2014-basis (ex pendler)'!C68*C$11,IF(ISTEXT('2014-basis (ex pendler)'!C68),'2014-basis (ex pendler)'!C68,""))</f>
        <v/>
      </c>
      <c r="D99" s="78">
        <f>IF(ISNUMBER('2014-basis (ex pendler)'!D68),'2014-basis (ex pendler)'!D68*D$11-G99,IF(ISTEXT('2014-basis (ex pendler)'!D68),'2014-basis (ex pendler)'!D68,""))</f>
        <v>96.559425246192191</v>
      </c>
      <c r="F99" s="61">
        <v>0</v>
      </c>
      <c r="G99" s="60">
        <f t="shared" ref="G99:G152" si="6">IF(F99="","",F99*$G$11)</f>
        <v>0</v>
      </c>
    </row>
    <row r="100" spans="1:7" x14ac:dyDescent="0.2">
      <c r="A100" s="81" t="s">
        <v>7</v>
      </c>
      <c r="B100" s="77">
        <f>IF(ISNUMBER('2014-basis (ex pendler)'!B69),'2014-basis (ex pendler)'!B69*B$11,IF(ISTEXT('2014-basis (ex pendler)'!B69),'2014-basis (ex pendler)'!B69,""))</f>
        <v>141.03326408060923</v>
      </c>
      <c r="C100" s="77" t="str">
        <f>IF(ISNUMBER('2014-basis (ex pendler)'!C69),'2014-basis (ex pendler)'!C69*C$11,IF(ISTEXT('2014-basis (ex pendler)'!C69),'2014-basis (ex pendler)'!C69,""))</f>
        <v/>
      </c>
      <c r="D100" s="78">
        <f>IF(ISNUMBER('2014-basis (ex pendler)'!D69),'2014-basis (ex pendler)'!D69*D$11-G100,IF(ISTEXT('2014-basis (ex pendler)'!D69),'2014-basis (ex pendler)'!D69,""))</f>
        <v>62.002847827097526</v>
      </c>
      <c r="F100" s="61">
        <v>0</v>
      </c>
      <c r="G100" s="60">
        <f t="shared" si="6"/>
        <v>0</v>
      </c>
    </row>
    <row r="101" spans="1:7" x14ac:dyDescent="0.2">
      <c r="A101" s="81" t="s">
        <v>8</v>
      </c>
      <c r="B101" s="77" t="str">
        <f>IF(ISNUMBER('2014-basis (ex pendler)'!B70),'2014-basis (ex pendler)'!B70*B$11,IF(ISTEXT('2014-basis (ex pendler)'!B70),'2014-basis (ex pendler)'!B70,""))</f>
        <v>Gratis</v>
      </c>
      <c r="C101" s="77" t="str">
        <f>IF(ISNUMBER('2014-basis (ex pendler)'!C70),'2014-basis (ex pendler)'!C70*C$11,IF(ISTEXT('2014-basis (ex pendler)'!C70),'2014-basis (ex pendler)'!C70,""))</f>
        <v/>
      </c>
      <c r="D101" s="78" t="str">
        <f>IF(ISNUMBER('2014-basis (ex pendler)'!D70),'2014-basis (ex pendler)'!D70*D$11-G101,IF(ISTEXT('2014-basis (ex pendler)'!D70),'2014-basis (ex pendler)'!D70,""))</f>
        <v/>
      </c>
      <c r="F101" s="61">
        <v>0</v>
      </c>
      <c r="G101" s="60">
        <f t="shared" si="6"/>
        <v>0</v>
      </c>
    </row>
    <row r="102" spans="1:7" x14ac:dyDescent="0.2">
      <c r="A102" s="81" t="s">
        <v>10</v>
      </c>
      <c r="B102" s="77">
        <f>IF(ISNUMBER('2014-basis (ex pendler)'!B71),'2014-basis (ex pendler)'!B71*B$11,IF(ISTEXT('2014-basis (ex pendler)'!B71),'2014-basis (ex pendler)'!B71,""))</f>
        <v>141.03326408060923</v>
      </c>
      <c r="C102" s="77" t="str">
        <f>IF(ISNUMBER('2014-basis (ex pendler)'!C71),'2014-basis (ex pendler)'!C71*C$11,IF(ISTEXT('2014-basis (ex pendler)'!C71),'2014-basis (ex pendler)'!C71,""))</f>
        <v/>
      </c>
      <c r="D102" s="78">
        <f>IF(ISNUMBER('2014-basis (ex pendler)'!D71),'2014-basis (ex pendler)'!D71*D$11-G102,IF(ISTEXT('2014-basis (ex pendler)'!D71),'2014-basis (ex pendler)'!D71,""))</f>
        <v>62.002847827097526</v>
      </c>
      <c r="F102" s="61">
        <v>0</v>
      </c>
      <c r="G102" s="60">
        <f t="shared" si="6"/>
        <v>0</v>
      </c>
    </row>
    <row r="103" spans="1:7" x14ac:dyDescent="0.2">
      <c r="A103" s="81" t="s">
        <v>11</v>
      </c>
      <c r="B103" s="77">
        <f>IF(ISNUMBER('2014-basis (ex pendler)'!B72),'2014-basis (ex pendler)'!B72*B$11,IF(ISTEXT('2014-basis (ex pendler)'!B72),'2014-basis (ex pendler)'!B72,""))</f>
        <v>141.03326408060923</v>
      </c>
      <c r="C103" s="77" t="str">
        <f>IF(ISNUMBER('2014-basis (ex pendler)'!C72),'2014-basis (ex pendler)'!C72*C$11,IF(ISTEXT('2014-basis (ex pendler)'!C72),'2014-basis (ex pendler)'!C72,""))</f>
        <v/>
      </c>
      <c r="D103" s="78">
        <f>IF(ISNUMBER('2014-basis (ex pendler)'!D72),'2014-basis (ex pendler)'!D72*D$11-G103,IF(ISTEXT('2014-basis (ex pendler)'!D72),'2014-basis (ex pendler)'!D72,""))</f>
        <v>62.002847827097526</v>
      </c>
      <c r="F103" s="61">
        <v>0</v>
      </c>
      <c r="G103" s="60">
        <f t="shared" si="6"/>
        <v>0</v>
      </c>
    </row>
    <row r="104" spans="1:7" x14ac:dyDescent="0.2">
      <c r="A104" s="82" t="s">
        <v>12</v>
      </c>
      <c r="B104" s="77">
        <f>IF(ISNUMBER('2014-basis (ex pendler)'!B73),'2014-basis (ex pendler)'!B73*B$11,IF(ISTEXT('2014-basis (ex pendler)'!B73),'2014-basis (ex pendler)'!B73,""))</f>
        <v>210.63086991961364</v>
      </c>
      <c r="C104" s="77" t="str">
        <f>IF(ISNUMBER('2014-basis (ex pendler)'!C73),'2014-basis (ex pendler)'!C73*C$11,IF(ISTEXT('2014-basis (ex pendler)'!C73),'2014-basis (ex pendler)'!C73,""))</f>
        <v/>
      </c>
      <c r="D104" s="78" t="str">
        <f>IF(ISNUMBER('2014-basis (ex pendler)'!D73),'2014-basis (ex pendler)'!D73*D$11-G104,IF(ISTEXT('2014-basis (ex pendler)'!D73),'2014-basis (ex pendler)'!D73,""))</f>
        <v/>
      </c>
      <c r="F104" s="61">
        <v>0</v>
      </c>
      <c r="G104" s="60">
        <f t="shared" si="6"/>
        <v>0</v>
      </c>
    </row>
    <row r="105" spans="1:7" x14ac:dyDescent="0.2">
      <c r="A105" s="81" t="s">
        <v>13</v>
      </c>
      <c r="B105" s="77">
        <f>IF(ISNUMBER('2014-basis (ex pendler)'!B74),'2014-basis (ex pendler)'!B74*B$11,IF(ISTEXT('2014-basis (ex pendler)'!B74),'2014-basis (ex pendler)'!B74,""))</f>
        <v>117.23793703072835</v>
      </c>
      <c r="C105" s="77" t="str">
        <f>IF(ISNUMBER('2014-basis (ex pendler)'!C74),'2014-basis (ex pendler)'!C74*C$11,IF(ISTEXT('2014-basis (ex pendler)'!C74),'2014-basis (ex pendler)'!C74,""))</f>
        <v/>
      </c>
      <c r="D105" s="78" t="str">
        <f>IF(ISNUMBER('2014-basis (ex pendler)'!D74),'2014-basis (ex pendler)'!D74*D$11-G105,IF(ISTEXT('2014-basis (ex pendler)'!D74),'2014-basis (ex pendler)'!D74,""))</f>
        <v/>
      </c>
      <c r="F105" s="61">
        <v>0</v>
      </c>
      <c r="G105" s="60">
        <f t="shared" si="6"/>
        <v>0</v>
      </c>
    </row>
    <row r="106" spans="1:7" x14ac:dyDescent="0.2">
      <c r="A106" s="79"/>
      <c r="B106" s="77" t="str">
        <f>IF(ISNUMBER('2014-basis (ex pendler)'!B75),'2014-basis (ex pendler)'!B75*B$11,IF(ISTEXT('2014-basis (ex pendler)'!B75),'2014-basis (ex pendler)'!B75,""))</f>
        <v/>
      </c>
      <c r="C106" s="77" t="str">
        <f>IF(ISNUMBER('2014-basis (ex pendler)'!C75),'2014-basis (ex pendler)'!C75*C$11,IF(ISTEXT('2014-basis (ex pendler)'!C75),'2014-basis (ex pendler)'!C75,""))</f>
        <v/>
      </c>
      <c r="D106" s="78" t="str">
        <f>IF(ISNUMBER('2014-basis (ex pendler)'!D75),'2014-basis (ex pendler)'!D75*D$11-G106,IF(ISTEXT('2014-basis (ex pendler)'!D75),'2014-basis (ex pendler)'!D75,""))</f>
        <v/>
      </c>
      <c r="F106" s="61">
        <v>0</v>
      </c>
      <c r="G106" s="60">
        <f t="shared" si="6"/>
        <v>0</v>
      </c>
    </row>
    <row r="107" spans="1:7" x14ac:dyDescent="0.2">
      <c r="A107" s="80" t="s">
        <v>69</v>
      </c>
      <c r="B107" s="77" t="str">
        <f>IF(ISNUMBER('2014-basis (ex pendler)'!B76),'2014-basis (ex pendler)'!B76*B$11,IF(ISTEXT('2014-basis (ex pendler)'!B76),'2014-basis (ex pendler)'!B76,""))</f>
        <v/>
      </c>
      <c r="C107" s="77" t="str">
        <f>IF(ISNUMBER('2014-basis (ex pendler)'!C76),'2014-basis (ex pendler)'!C76*C$11,IF(ISTEXT('2014-basis (ex pendler)'!C76),'2014-basis (ex pendler)'!C76,""))</f>
        <v/>
      </c>
      <c r="D107" s="78" t="str">
        <f>IF(ISNUMBER('2014-basis (ex pendler)'!D76),'2014-basis (ex pendler)'!D76*D$11-G107,IF(ISTEXT('2014-basis (ex pendler)'!D76),'2014-basis (ex pendler)'!D76,""))</f>
        <v/>
      </c>
      <c r="F107" s="61">
        <v>0</v>
      </c>
      <c r="G107" s="60">
        <f t="shared" si="6"/>
        <v>0</v>
      </c>
    </row>
    <row r="108" spans="1:7" x14ac:dyDescent="0.2">
      <c r="A108" s="81" t="s">
        <v>69</v>
      </c>
      <c r="B108" s="77">
        <f>IF(ISNUMBER('2014-basis (ex pendler)'!B77),'2014-basis (ex pendler)'!B77*B$11,IF(ISTEXT('2014-basis (ex pendler)'!B77),'2014-basis (ex pendler)'!B77,""))</f>
        <v>275.12167070490671</v>
      </c>
      <c r="C108" s="77" t="str">
        <f>IF(ISNUMBER('2014-basis (ex pendler)'!C77),'2014-basis (ex pendler)'!C77*C$11,IF(ISTEXT('2014-basis (ex pendler)'!C77),'2014-basis (ex pendler)'!C77,""))</f>
        <v/>
      </c>
      <c r="D108" s="78" t="str">
        <f>IF(ISNUMBER('2014-basis (ex pendler)'!D77),'2014-basis (ex pendler)'!D77*D$11-G108,IF(ISTEXT('2014-basis (ex pendler)'!D77),'2014-basis (ex pendler)'!D77,""))</f>
        <v/>
      </c>
      <c r="F108" s="61">
        <v>0</v>
      </c>
      <c r="G108" s="60">
        <f t="shared" si="6"/>
        <v>0</v>
      </c>
    </row>
    <row r="109" spans="1:7" x14ac:dyDescent="0.2">
      <c r="A109" s="81" t="s">
        <v>70</v>
      </c>
      <c r="B109" s="77">
        <f>IF(ISNUMBER('2014-basis (ex pendler)'!B78),'2014-basis (ex pendler)'!B78*B$11,IF(ISTEXT('2014-basis (ex pendler)'!B78),'2014-basis (ex pendler)'!B78,""))</f>
        <v>137.56580306164958</v>
      </c>
      <c r="C109" s="77" t="str">
        <f>IF(ISNUMBER('2014-basis (ex pendler)'!C78),'2014-basis (ex pendler)'!C78*C$11,IF(ISTEXT('2014-basis (ex pendler)'!C78),'2014-basis (ex pendler)'!C78,""))</f>
        <v/>
      </c>
      <c r="D109" s="78" t="str">
        <f>IF(ISNUMBER('2014-basis (ex pendler)'!D78),'2014-basis (ex pendler)'!D78*D$11-G109,IF(ISTEXT('2014-basis (ex pendler)'!D78),'2014-basis (ex pendler)'!D78,""))</f>
        <v/>
      </c>
      <c r="F109" s="61">
        <v>0</v>
      </c>
      <c r="G109" s="60">
        <f t="shared" si="6"/>
        <v>0</v>
      </c>
    </row>
    <row r="110" spans="1:7" x14ac:dyDescent="0.2">
      <c r="A110" s="79"/>
      <c r="B110" s="77" t="str">
        <f>IF(ISNUMBER('2014-basis (ex pendler)'!B79),'2014-basis (ex pendler)'!B79*B$11,IF(ISTEXT('2014-basis (ex pendler)'!B79),'2014-basis (ex pendler)'!B79,""))</f>
        <v/>
      </c>
      <c r="C110" s="77" t="str">
        <f>IF(ISNUMBER('2014-basis (ex pendler)'!C79),'2014-basis (ex pendler)'!C79*C$11,IF(ISTEXT('2014-basis (ex pendler)'!C79),'2014-basis (ex pendler)'!C79,""))</f>
        <v/>
      </c>
      <c r="D110" s="78" t="str">
        <f>IF(ISNUMBER('2014-basis (ex pendler)'!D79),'2014-basis (ex pendler)'!D79*D$11-G110,IF(ISTEXT('2014-basis (ex pendler)'!D79),'2014-basis (ex pendler)'!D79,""))</f>
        <v/>
      </c>
      <c r="F110" s="61">
        <v>0</v>
      </c>
      <c r="G110" s="60">
        <f t="shared" si="6"/>
        <v>0</v>
      </c>
    </row>
    <row r="111" spans="1:7" x14ac:dyDescent="0.2">
      <c r="A111" s="80" t="s">
        <v>17</v>
      </c>
      <c r="B111" s="77" t="str">
        <f>IF(ISNUMBER('2014-basis (ex pendler)'!B80),'2014-basis (ex pendler)'!B80*B$11,IF(ISTEXT('2014-basis (ex pendler)'!B80),'2014-basis (ex pendler)'!B80,""))</f>
        <v/>
      </c>
      <c r="C111" s="77" t="str">
        <f>IF(ISNUMBER('2014-basis (ex pendler)'!C80),'2014-basis (ex pendler)'!C80*C$11,IF(ISTEXT('2014-basis (ex pendler)'!C80),'2014-basis (ex pendler)'!C80,""))</f>
        <v/>
      </c>
      <c r="D111" s="78" t="str">
        <f>IF(ISNUMBER('2014-basis (ex pendler)'!D80),'2014-basis (ex pendler)'!D80*D$11-G111,IF(ISTEXT('2014-basis (ex pendler)'!D80),'2014-basis (ex pendler)'!D80,""))</f>
        <v/>
      </c>
      <c r="F111" s="61">
        <v>0</v>
      </c>
      <c r="G111" s="60">
        <f t="shared" si="6"/>
        <v>0</v>
      </c>
    </row>
    <row r="112" spans="1:7" x14ac:dyDescent="0.2">
      <c r="A112" s="81" t="s">
        <v>18</v>
      </c>
      <c r="B112" s="77">
        <f>IF(ISNUMBER('2014-basis (ex pendler)'!B81),'2014-basis (ex pendler)'!B81*B$11,IF(ISTEXT('2014-basis (ex pendler)'!B81),'2014-basis (ex pendler)'!B81,""))</f>
        <v>1625.3152239815925</v>
      </c>
      <c r="C112" s="77" t="str">
        <f>IF(ISNUMBER('2014-basis (ex pendler)'!C81),'2014-basis (ex pendler)'!C81*C$11,IF(ISTEXT('2014-basis (ex pendler)'!C81),'2014-basis (ex pendler)'!C81,""))</f>
        <v/>
      </c>
      <c r="D112" s="78">
        <f>IF(ISNUMBER('2014-basis (ex pendler)'!D81),'2014-basis (ex pendler)'!D81*D$11-G112,IF(ISTEXT('2014-basis (ex pendler)'!D81),'2014-basis (ex pendler)'!D81,""))</f>
        <v>363.65458936523964</v>
      </c>
      <c r="F112" s="61">
        <v>0</v>
      </c>
      <c r="G112" s="60">
        <f t="shared" si="6"/>
        <v>0</v>
      </c>
    </row>
    <row r="113" spans="1:7" x14ac:dyDescent="0.2">
      <c r="A113" s="81" t="s">
        <v>71</v>
      </c>
      <c r="B113" s="77">
        <f>IF(ISNUMBER('2014-basis (ex pendler)'!B82),'2014-basis (ex pendler)'!B82*B$11,IF(ISTEXT('2014-basis (ex pendler)'!B82),'2014-basis (ex pendler)'!B82,""))</f>
        <v>544.47086332380889</v>
      </c>
      <c r="C113" s="77">
        <f>IF(ISNUMBER('2014-basis (ex pendler)'!C82),'2014-basis (ex pendler)'!C82*C$11,IF(ISTEXT('2014-basis (ex pendler)'!C82),'2014-basis (ex pendler)'!C82,""))</f>
        <v>812.65761199079623</v>
      </c>
      <c r="D113" s="78">
        <f>IF(ISNUMBER('2014-basis (ex pendler)'!D82),'2014-basis (ex pendler)'!D82*D$11-G113,IF(ISTEXT('2014-basis (ex pendler)'!D82),'2014-basis (ex pendler)'!D82,""))</f>
        <v>255.84971610218756</v>
      </c>
      <c r="F113" s="61">
        <v>0</v>
      </c>
      <c r="G113" s="60">
        <f t="shared" si="6"/>
        <v>0</v>
      </c>
    </row>
    <row r="114" spans="1:7" x14ac:dyDescent="0.2">
      <c r="A114" s="81" t="s">
        <v>22</v>
      </c>
      <c r="B114" s="77">
        <f>IF(ISNUMBER('2014-basis (ex pendler)'!B83),'2014-basis (ex pendler)'!B83*B$11,IF(ISTEXT('2014-basis (ex pendler)'!B83),'2014-basis (ex pendler)'!B83,""))</f>
        <v>574.52550396092352</v>
      </c>
      <c r="C114" s="77">
        <f>IF(ISNUMBER('2014-basis (ex pendler)'!C83),'2014-basis (ex pendler)'!C83*C$11,IF(ISTEXT('2014-basis (ex pendler)'!C83),'2014-basis (ex pendler)'!C83,""))</f>
        <v>1217.2477197675182</v>
      </c>
      <c r="D114" s="78">
        <f>IF(ISNUMBER('2014-basis (ex pendler)'!D83),'2014-basis (ex pendler)'!D83*D$11-G114,IF(ISTEXT('2014-basis (ex pendler)'!D83),'2014-basis (ex pendler)'!D83,""))</f>
        <v>292.07102751773579</v>
      </c>
      <c r="F114" s="61">
        <v>0</v>
      </c>
      <c r="G114" s="60">
        <f t="shared" si="6"/>
        <v>0</v>
      </c>
    </row>
    <row r="115" spans="1:7" x14ac:dyDescent="0.2">
      <c r="A115" s="79"/>
      <c r="B115" s="77" t="str">
        <f>IF(ISNUMBER('2014-basis (ex pendler)'!B84),'2014-basis (ex pendler)'!B84*B$11,IF(ISTEXT('2014-basis (ex pendler)'!B84),'2014-basis (ex pendler)'!B84,""))</f>
        <v/>
      </c>
      <c r="C115" s="77" t="str">
        <f>IF(ISNUMBER('2014-basis (ex pendler)'!C84),'2014-basis (ex pendler)'!C84*C$11,IF(ISTEXT('2014-basis (ex pendler)'!C84),'2014-basis (ex pendler)'!C84,""))</f>
        <v/>
      </c>
      <c r="D115" s="78" t="str">
        <f>IF(ISNUMBER('2014-basis (ex pendler)'!D84),'2014-basis (ex pendler)'!D84*D$11-G115,IF(ISTEXT('2014-basis (ex pendler)'!D84),'2014-basis (ex pendler)'!D84,""))</f>
        <v/>
      </c>
      <c r="F115" s="61">
        <v>0</v>
      </c>
      <c r="G115" s="60">
        <f t="shared" si="6"/>
        <v>0</v>
      </c>
    </row>
    <row r="116" spans="1:7" x14ac:dyDescent="0.2">
      <c r="A116" s="80" t="s">
        <v>26</v>
      </c>
      <c r="B116" s="77" t="str">
        <f>IF(ISNUMBER('2014-basis (ex pendler)'!B85),'2014-basis (ex pendler)'!B85*B$11,IF(ISTEXT('2014-basis (ex pendler)'!B85),'2014-basis (ex pendler)'!B85,""))</f>
        <v/>
      </c>
      <c r="C116" s="77" t="str">
        <f>IF(ISNUMBER('2014-basis (ex pendler)'!C85),'2014-basis (ex pendler)'!C85*C$11,IF(ISTEXT('2014-basis (ex pendler)'!C85),'2014-basis (ex pendler)'!C85,""))</f>
        <v/>
      </c>
      <c r="D116" s="78" t="str">
        <f>IF(ISNUMBER('2014-basis (ex pendler)'!D85),'2014-basis (ex pendler)'!D85*D$11-G116,IF(ISTEXT('2014-basis (ex pendler)'!D85),'2014-basis (ex pendler)'!D85,""))</f>
        <v/>
      </c>
      <c r="F116" s="61">
        <v>0</v>
      </c>
      <c r="G116" s="60">
        <f t="shared" si="6"/>
        <v>0</v>
      </c>
    </row>
    <row r="117" spans="1:7" x14ac:dyDescent="0.2">
      <c r="A117" s="81" t="s">
        <v>27</v>
      </c>
      <c r="B117" s="77">
        <f>IF(ISNUMBER('2014-basis (ex pendler)'!B86),'2014-basis (ex pendler)'!B86*B$11,IF(ISTEXT('2014-basis (ex pendler)'!B86),'2014-basis (ex pendler)'!B86,""))</f>
        <v>2002.1656436066371</v>
      </c>
      <c r="C117" s="77" t="str">
        <f>IF(ISNUMBER('2014-basis (ex pendler)'!C86),'2014-basis (ex pendler)'!C86*C$11,IF(ISTEXT('2014-basis (ex pendler)'!C86),'2014-basis (ex pendler)'!C86,""))</f>
        <v/>
      </c>
      <c r="D117" s="78">
        <f>IF(ISNUMBER('2014-basis (ex pendler)'!D86),'2014-basis (ex pendler)'!D86*D$11-G117,IF(ISTEXT('2014-basis (ex pendler)'!D86),'2014-basis (ex pendler)'!D86,""))</f>
        <v>-15.927577101306326</v>
      </c>
      <c r="F117" s="61">
        <v>332.1</v>
      </c>
      <c r="G117" s="60">
        <f t="shared" si="6"/>
        <v>343.48704480000004</v>
      </c>
    </row>
    <row r="118" spans="1:7" x14ac:dyDescent="0.2">
      <c r="A118" s="81" t="s">
        <v>72</v>
      </c>
      <c r="B118" s="77">
        <f>IF(ISNUMBER('2014-basis (ex pendler)'!B87),'2014-basis (ex pendler)'!B87*B$11,IF(ISTEXT('2014-basis (ex pendler)'!B87),'2014-basis (ex pendler)'!B87,""))</f>
        <v>921.01328497868803</v>
      </c>
      <c r="C118" s="77">
        <f>IF(ISNUMBER('2014-basis (ex pendler)'!C87),'2014-basis (ex pendler)'!C87*C$11,IF(ISTEXT('2014-basis (ex pendler)'!C87),'2014-basis (ex pendler)'!C87,""))</f>
        <v>1177.3470795035009</v>
      </c>
      <c r="D118" s="78">
        <f>IF(ISNUMBER('2014-basis (ex pendler)'!D87),'2014-basis (ex pendler)'!D87*D$11-G118,IF(ISTEXT('2014-basis (ex pendler)'!D87),'2014-basis (ex pendler)'!D87,""))</f>
        <v>420.66808865486115</v>
      </c>
      <c r="F118" s="61">
        <v>0</v>
      </c>
      <c r="G118" s="60">
        <f t="shared" si="6"/>
        <v>0</v>
      </c>
    </row>
    <row r="119" spans="1:7" x14ac:dyDescent="0.2">
      <c r="A119" s="81" t="s">
        <v>31</v>
      </c>
      <c r="B119" s="77">
        <f>IF(ISNUMBER('2014-basis (ex pendler)'!B88),'2014-basis (ex pendler)'!B88*B$11,IF(ISTEXT('2014-basis (ex pendler)'!B88),'2014-basis (ex pendler)'!B88,""))</f>
        <v>9.9354183924346071E-2</v>
      </c>
      <c r="C119" s="77" t="str">
        <f>IF(ISNUMBER('2014-basis (ex pendler)'!C88),'2014-basis (ex pendler)'!C88*C$11,IF(ISTEXT('2014-basis (ex pendler)'!C88),'2014-basis (ex pendler)'!C88,""))</f>
        <v/>
      </c>
      <c r="D119" s="78" t="str">
        <f>IF(ISNUMBER('2014-basis (ex pendler)'!D88),'2014-basis (ex pendler)'!D88*D$11-G119,IF(ISTEXT('2014-basis (ex pendler)'!D88),'2014-basis (ex pendler)'!D88,""))</f>
        <v/>
      </c>
      <c r="F119" s="61">
        <v>0</v>
      </c>
      <c r="G119" s="60">
        <f t="shared" si="6"/>
        <v>0</v>
      </c>
    </row>
    <row r="120" spans="1:7" x14ac:dyDescent="0.2">
      <c r="A120" s="79"/>
      <c r="B120" s="77" t="str">
        <f>IF(ISNUMBER('2014-basis (ex pendler)'!B89),'2014-basis (ex pendler)'!B89*B$11,IF(ISTEXT('2014-basis (ex pendler)'!B89),'2014-basis (ex pendler)'!B89,""))</f>
        <v/>
      </c>
      <c r="C120" s="77" t="str">
        <f>IF(ISNUMBER('2014-basis (ex pendler)'!C89),'2014-basis (ex pendler)'!C89*C$11,IF(ISTEXT('2014-basis (ex pendler)'!C89),'2014-basis (ex pendler)'!C89,""))</f>
        <v/>
      </c>
      <c r="D120" s="78" t="str">
        <f>IF(ISNUMBER('2014-basis (ex pendler)'!D89),'2014-basis (ex pendler)'!D89*D$11-G120,IF(ISTEXT('2014-basis (ex pendler)'!D89),'2014-basis (ex pendler)'!D89,""))</f>
        <v/>
      </c>
      <c r="F120" s="61">
        <v>0</v>
      </c>
      <c r="G120" s="60">
        <f t="shared" si="6"/>
        <v>0</v>
      </c>
    </row>
    <row r="121" spans="1:7" x14ac:dyDescent="0.2">
      <c r="A121" s="80" t="s">
        <v>35</v>
      </c>
      <c r="B121" s="77" t="str">
        <f>IF(ISNUMBER('2014-basis (ex pendler)'!B90),'2014-basis (ex pendler)'!B90*B$11,IF(ISTEXT('2014-basis (ex pendler)'!B90),'2014-basis (ex pendler)'!B90,""))</f>
        <v/>
      </c>
      <c r="C121" s="77" t="str">
        <f>IF(ISNUMBER('2014-basis (ex pendler)'!C90),'2014-basis (ex pendler)'!C90*C$11,IF(ISTEXT('2014-basis (ex pendler)'!C90),'2014-basis (ex pendler)'!C90,""))</f>
        <v/>
      </c>
      <c r="D121" s="78" t="str">
        <f>IF(ISNUMBER('2014-basis (ex pendler)'!D90),'2014-basis (ex pendler)'!D90*D$11-G121,IF(ISTEXT('2014-basis (ex pendler)'!D90),'2014-basis (ex pendler)'!D90,""))</f>
        <v/>
      </c>
      <c r="F121" s="61">
        <v>0</v>
      </c>
      <c r="G121" s="60">
        <f t="shared" si="6"/>
        <v>0</v>
      </c>
    </row>
    <row r="122" spans="1:7" x14ac:dyDescent="0.2">
      <c r="A122" s="81" t="s">
        <v>36</v>
      </c>
      <c r="B122" s="77">
        <f>IF(ISNUMBER('2014-basis (ex pendler)'!B91),'2014-basis (ex pendler)'!B91*B$11,IF(ISTEXT('2014-basis (ex pendler)'!B91),'2014-basis (ex pendler)'!B91,""))</f>
        <v>1976.7309725220043</v>
      </c>
      <c r="C122" s="77" t="str">
        <f>IF(ISNUMBER('2014-basis (ex pendler)'!C91),'2014-basis (ex pendler)'!C91*C$11,IF(ISTEXT('2014-basis (ex pendler)'!C91),'2014-basis (ex pendler)'!C91,""))</f>
        <v/>
      </c>
      <c r="D122" s="78" t="str">
        <f>IF(ISNUMBER('2014-basis (ex pendler)'!D91),'2014-basis (ex pendler)'!D91*D$11-G122,IF(ISTEXT('2014-basis (ex pendler)'!D91),'2014-basis (ex pendler)'!D91,""))</f>
        <v/>
      </c>
      <c r="F122" s="61">
        <v>0</v>
      </c>
      <c r="G122" s="60">
        <f t="shared" si="6"/>
        <v>0</v>
      </c>
    </row>
    <row r="123" spans="1:7" x14ac:dyDescent="0.2">
      <c r="A123" s="81" t="s">
        <v>37</v>
      </c>
      <c r="B123" s="77">
        <f>IF(ISNUMBER('2014-basis (ex pendler)'!B92),'2014-basis (ex pendler)'!B92*B$11,IF(ISTEXT('2014-basis (ex pendler)'!B92),'2014-basis (ex pendler)'!B92,""))</f>
        <v>2070.3623554523083</v>
      </c>
      <c r="C123" s="77" t="str">
        <f>IF(ISNUMBER('2014-basis (ex pendler)'!C92),'2014-basis (ex pendler)'!C92*C$11,IF(ISTEXT('2014-basis (ex pendler)'!C92),'2014-basis (ex pendler)'!C92,""))</f>
        <v/>
      </c>
      <c r="D123" s="78" t="str">
        <f>IF(ISNUMBER('2014-basis (ex pendler)'!D92),'2014-basis (ex pendler)'!D92*D$11-G123,IF(ISTEXT('2014-basis (ex pendler)'!D92),'2014-basis (ex pendler)'!D92,""))</f>
        <v/>
      </c>
      <c r="F123" s="61">
        <v>0</v>
      </c>
      <c r="G123" s="60">
        <f t="shared" si="6"/>
        <v>0</v>
      </c>
    </row>
    <row r="124" spans="1:7" x14ac:dyDescent="0.2">
      <c r="A124" s="81" t="s">
        <v>77</v>
      </c>
      <c r="B124" s="77" t="str">
        <f>IF(ISNUMBER('2014-basis (ex pendler)'!B93),'2014-basis (ex pendler)'!B93*B$11,IF(ISTEXT('2014-basis (ex pendler)'!B93),'2014-basis (ex pendler)'!B93,""))</f>
        <v/>
      </c>
      <c r="C124" s="77" t="str">
        <f>IF(ISNUMBER('2014-basis (ex pendler)'!C93),'2014-basis (ex pendler)'!C93*C$11,IF(ISTEXT('2014-basis (ex pendler)'!C93),'2014-basis (ex pendler)'!C93,""))</f>
        <v/>
      </c>
      <c r="D124" s="78">
        <f>IF(ISNUMBER('2014-basis (ex pendler)'!D93),'2014-basis (ex pendler)'!D93*D$11-G124,IF(ISTEXT('2014-basis (ex pendler)'!D93),'2014-basis (ex pendler)'!D93,""))</f>
        <v>330.83334237278831</v>
      </c>
      <c r="F124" s="61">
        <v>44.45</v>
      </c>
      <c r="G124" s="60">
        <f t="shared" si="6"/>
        <v>45.974101600000004</v>
      </c>
    </row>
    <row r="125" spans="1:7" x14ac:dyDescent="0.2">
      <c r="A125" s="81" t="s">
        <v>38</v>
      </c>
      <c r="B125" s="77">
        <f>IF(ISNUMBER('2014-basis (ex pendler)'!B94),'2014-basis (ex pendler)'!B94*B$11,IF(ISTEXT('2014-basis (ex pendler)'!B94),'2014-basis (ex pendler)'!B94,""))</f>
        <v>895.18119715835803</v>
      </c>
      <c r="C125" s="77">
        <f>IF(ISNUMBER('2014-basis (ex pendler)'!C94),'2014-basis (ex pendler)'!C94*C$11,IF(ISTEXT('2014-basis (ex pendler)'!C94),'2014-basis (ex pendler)'!C94,""))</f>
        <v>1163.4374937540924</v>
      </c>
      <c r="D125" s="78">
        <f>IF(ISNUMBER('2014-basis (ex pendler)'!D94),'2014-basis (ex pendler)'!D94*D$11-G125,IF(ISTEXT('2014-basis (ex pendler)'!D94),'2014-basis (ex pendler)'!D94,""))</f>
        <v>410.04388247924339</v>
      </c>
      <c r="F125" s="61">
        <v>0</v>
      </c>
      <c r="G125" s="60">
        <f t="shared" si="6"/>
        <v>0</v>
      </c>
    </row>
    <row r="126" spans="1:7" x14ac:dyDescent="0.2">
      <c r="A126" s="81" t="s">
        <v>39</v>
      </c>
      <c r="B126" s="77">
        <f>IF(ISNUMBER('2014-basis (ex pendler)'!B95),'2014-basis (ex pendler)'!B95*B$11,IF(ISTEXT('2014-basis (ex pendler)'!B95),'2014-basis (ex pendler)'!B95,""))</f>
        <v>988.57413004724333</v>
      </c>
      <c r="C126" s="77">
        <f>IF(ISNUMBER('2014-basis (ex pendler)'!C95),'2014-basis (ex pendler)'!C95*C$11,IF(ISTEXT('2014-basis (ex pendler)'!C95),'2014-basis (ex pendler)'!C95,""))</f>
        <v>1256.8304266429777</v>
      </c>
      <c r="D126" s="78">
        <f>IF(ISNUMBER('2014-basis (ex pendler)'!D95),'2014-basis (ex pendler)'!D95*D$11-G126,IF(ISTEXT('2014-basis (ex pendler)'!D95),'2014-basis (ex pendler)'!D95,""))</f>
        <v>451.10408542384187</v>
      </c>
      <c r="F126" s="61">
        <v>0</v>
      </c>
      <c r="G126" s="60">
        <f>IF(F126="","",F126*$G$11)</f>
        <v>0</v>
      </c>
    </row>
    <row r="127" spans="1:7" x14ac:dyDescent="0.2">
      <c r="A127" s="79"/>
      <c r="B127" s="77" t="str">
        <f>IF(ISNUMBER('2014-basis (ex pendler)'!B96),'2014-basis (ex pendler)'!B96*B$11,IF(ISTEXT('2014-basis (ex pendler)'!B96),'2014-basis (ex pendler)'!B96,""))</f>
        <v/>
      </c>
      <c r="C127" s="77" t="str">
        <f>IF(ISNUMBER('2014-basis (ex pendler)'!C96),'2014-basis (ex pendler)'!C96*C$11,IF(ISTEXT('2014-basis (ex pendler)'!C96),'2014-basis (ex pendler)'!C96,""))</f>
        <v/>
      </c>
      <c r="D127" s="78" t="str">
        <f>IF(ISNUMBER('2014-basis (ex pendler)'!D96),'2014-basis (ex pendler)'!D96*D$11-G127,IF(ISTEXT('2014-basis (ex pendler)'!D96),'2014-basis (ex pendler)'!D96,""))</f>
        <v/>
      </c>
      <c r="F127" s="61">
        <v>0</v>
      </c>
      <c r="G127" s="60">
        <f t="shared" si="6"/>
        <v>0</v>
      </c>
    </row>
    <row r="128" spans="1:7" x14ac:dyDescent="0.2">
      <c r="A128" s="80" t="s">
        <v>43</v>
      </c>
      <c r="B128" s="77" t="str">
        <f>IF(ISNUMBER('2014-basis (ex pendler)'!B97),'2014-basis (ex pendler)'!B97*B$11,IF(ISTEXT('2014-basis (ex pendler)'!B97),'2014-basis (ex pendler)'!B97,""))</f>
        <v/>
      </c>
      <c r="C128" s="77" t="str">
        <f>IF(ISNUMBER('2014-basis (ex pendler)'!C97),'2014-basis (ex pendler)'!C97*C$11,IF(ISTEXT('2014-basis (ex pendler)'!C97),'2014-basis (ex pendler)'!C97,""))</f>
        <v/>
      </c>
      <c r="D128" s="78" t="str">
        <f>IF(ISNUMBER('2014-basis (ex pendler)'!D97),'2014-basis (ex pendler)'!D97*D$11-G128,IF(ISTEXT('2014-basis (ex pendler)'!D97),'2014-basis (ex pendler)'!D97,""))</f>
        <v/>
      </c>
      <c r="F128" s="61">
        <v>0</v>
      </c>
      <c r="G128" s="60">
        <f t="shared" si="6"/>
        <v>0</v>
      </c>
    </row>
    <row r="129" spans="1:7" x14ac:dyDescent="0.2">
      <c r="A129" s="81" t="s">
        <v>44</v>
      </c>
      <c r="B129" s="77">
        <f>IF(ISNUMBER('2014-basis (ex pendler)'!B98),'2014-basis (ex pendler)'!B98*B$11,IF(ISTEXT('2014-basis (ex pendler)'!B98),'2014-basis (ex pendler)'!B98,""))</f>
        <v>392.44902650116694</v>
      </c>
      <c r="C129" s="77" t="str">
        <f>IF(ISNUMBER('2014-basis (ex pendler)'!C98),'2014-basis (ex pendler)'!C98*C$11,IF(ISTEXT('2014-basis (ex pendler)'!C98),'2014-basis (ex pendler)'!C98,""))</f>
        <v/>
      </c>
      <c r="D129" s="78">
        <f>IF(ISNUMBER('2014-basis (ex pendler)'!D98),'2014-basis (ex pendler)'!D98*D$11-G129,IF(ISTEXT('2014-basis (ex pendler)'!D98),'2014-basis (ex pendler)'!D98,""))</f>
        <v>172.54021450123813</v>
      </c>
      <c r="F129" s="61">
        <v>0</v>
      </c>
      <c r="G129" s="60">
        <f t="shared" si="6"/>
        <v>0</v>
      </c>
    </row>
    <row r="130" spans="1:7" x14ac:dyDescent="0.2">
      <c r="A130" s="81" t="s">
        <v>45</v>
      </c>
      <c r="B130" s="77">
        <f>IF(ISNUMBER('2014-basis (ex pendler)'!B99),'2014-basis (ex pendler)'!B99*B$11,IF(ISTEXT('2014-basis (ex pendler)'!B99),'2014-basis (ex pendler)'!B99,""))</f>
        <v>535.51905135222523</v>
      </c>
      <c r="C130" s="77" t="str">
        <f>IF(ISNUMBER('2014-basis (ex pendler)'!C99),'2014-basis (ex pendler)'!C99*C$11,IF(ISTEXT('2014-basis (ex pendler)'!C99),'2014-basis (ex pendler)'!C99,""))</f>
        <v/>
      </c>
      <c r="D130" s="78">
        <f>IF(ISNUMBER('2014-basis (ex pendler)'!D99),'2014-basis (ex pendler)'!D99*D$11-G130,IF(ISTEXT('2014-basis (ex pendler)'!D99),'2014-basis (ex pendler)'!D99,""))</f>
        <v>187.19763919304512</v>
      </c>
      <c r="F130" s="61">
        <v>0</v>
      </c>
      <c r="G130" s="60">
        <f t="shared" si="6"/>
        <v>0</v>
      </c>
    </row>
    <row r="131" spans="1:7" x14ac:dyDescent="0.2">
      <c r="A131" s="81" t="s">
        <v>46</v>
      </c>
      <c r="B131" s="77">
        <f>IF(ISNUMBER('2014-basis (ex pendler)'!B100),'2014-basis (ex pendler)'!B100*B$11,IF(ISTEXT('2014-basis (ex pendler)'!B100),'2014-basis (ex pendler)'!B100,""))</f>
        <v>169.92546076580908</v>
      </c>
      <c r="C131" s="77" t="str">
        <f>IF(ISNUMBER('2014-basis (ex pendler)'!C100),'2014-basis (ex pendler)'!C100*C$11,IF(ISTEXT('2014-basis (ex pendler)'!C100),'2014-basis (ex pendler)'!C100,""))</f>
        <v/>
      </c>
      <c r="D131" s="78" t="str">
        <f>IF(ISNUMBER('2014-basis (ex pendler)'!D100),'2014-basis (ex pendler)'!D100*D$11-G131,IF(ISTEXT('2014-basis (ex pendler)'!D100),'2014-basis (ex pendler)'!D100,""))</f>
        <v/>
      </c>
      <c r="F131" s="61">
        <v>0</v>
      </c>
      <c r="G131" s="60">
        <f t="shared" si="6"/>
        <v>0</v>
      </c>
    </row>
    <row r="132" spans="1:7" x14ac:dyDescent="0.2">
      <c r="A132" s="79"/>
      <c r="B132" s="77" t="str">
        <f>IF(ISNUMBER('2014-basis (ex pendler)'!B101),'2014-basis (ex pendler)'!B101*B$11,IF(ISTEXT('2014-basis (ex pendler)'!B101),'2014-basis (ex pendler)'!B101,""))</f>
        <v/>
      </c>
      <c r="C132" s="77" t="str">
        <f>IF(ISNUMBER('2014-basis (ex pendler)'!C101),'2014-basis (ex pendler)'!C101*C$11,IF(ISTEXT('2014-basis (ex pendler)'!C101),'2014-basis (ex pendler)'!C101,""))</f>
        <v/>
      </c>
      <c r="D132" s="78" t="str">
        <f>IF(ISNUMBER('2014-basis (ex pendler)'!D101),'2014-basis (ex pendler)'!D101*D$11-G132,IF(ISTEXT('2014-basis (ex pendler)'!D101),'2014-basis (ex pendler)'!D101,""))</f>
        <v/>
      </c>
      <c r="F132" s="61">
        <v>0</v>
      </c>
      <c r="G132" s="60">
        <f t="shared" si="6"/>
        <v>0</v>
      </c>
    </row>
    <row r="133" spans="1:7" x14ac:dyDescent="0.2">
      <c r="A133" s="80" t="s">
        <v>49</v>
      </c>
      <c r="B133" s="77" t="str">
        <f>IF(ISNUMBER('2014-basis (ex pendler)'!B102),'2014-basis (ex pendler)'!B102*B$11,IF(ISTEXT('2014-basis (ex pendler)'!B102),'2014-basis (ex pendler)'!B102,""))</f>
        <v/>
      </c>
      <c r="C133" s="77" t="str">
        <f>IF(ISNUMBER('2014-basis (ex pendler)'!C102),'2014-basis (ex pendler)'!C102*C$11,IF(ISTEXT('2014-basis (ex pendler)'!C102),'2014-basis (ex pendler)'!C102,""))</f>
        <v/>
      </c>
      <c r="D133" s="78" t="str">
        <f>IF(ISNUMBER('2014-basis (ex pendler)'!D102),'2014-basis (ex pendler)'!D102*D$11-G133,IF(ISTEXT('2014-basis (ex pendler)'!D102),'2014-basis (ex pendler)'!D102,""))</f>
        <v/>
      </c>
      <c r="F133" s="61">
        <v>0</v>
      </c>
      <c r="G133" s="60">
        <f t="shared" si="6"/>
        <v>0</v>
      </c>
    </row>
    <row r="134" spans="1:7" x14ac:dyDescent="0.2">
      <c r="A134" s="81" t="s">
        <v>50</v>
      </c>
      <c r="B134" s="77">
        <f>IF(ISNUMBER('2014-basis (ex pendler)'!B103),'2014-basis (ex pendler)'!B103*B$11,IF(ISTEXT('2014-basis (ex pendler)'!B103),'2014-basis (ex pendler)'!B103,""))</f>
        <v>18.499749046713237</v>
      </c>
      <c r="C134" s="77" t="str">
        <f>IF(ISNUMBER('2014-basis (ex pendler)'!C103),'2014-basis (ex pendler)'!C103*C$11,IF(ISTEXT('2014-basis (ex pendler)'!C103),'2014-basis (ex pendler)'!C103,""))</f>
        <v/>
      </c>
      <c r="D134" s="78" t="str">
        <f>IF(ISNUMBER('2014-basis (ex pendler)'!D103),'2014-basis (ex pendler)'!D103*D$11-G134,IF(ISTEXT('2014-basis (ex pendler)'!D103),'2014-basis (ex pendler)'!D103,""))</f>
        <v/>
      </c>
      <c r="F134" s="61">
        <v>0</v>
      </c>
      <c r="G134" s="60">
        <f t="shared" si="6"/>
        <v>0</v>
      </c>
    </row>
    <row r="135" spans="1:7" x14ac:dyDescent="0.2">
      <c r="A135" s="81" t="s">
        <v>51</v>
      </c>
      <c r="B135" s="77">
        <f>IF(ISNUMBER('2014-basis (ex pendler)'!B104),'2014-basis (ex pendler)'!B104*B$11,IF(ISTEXT('2014-basis (ex pendler)'!B104),'2014-basis (ex pendler)'!B104,""))</f>
        <v>9.2498745233566186</v>
      </c>
      <c r="C135" s="77" t="str">
        <f>IF(ISNUMBER('2014-basis (ex pendler)'!C104),'2014-basis (ex pendler)'!C104*C$11,IF(ISTEXT('2014-basis (ex pendler)'!C104),'2014-basis (ex pendler)'!C104,""))</f>
        <v/>
      </c>
      <c r="D135" s="78" t="str">
        <f>IF(ISNUMBER('2014-basis (ex pendler)'!D104),'2014-basis (ex pendler)'!D104*D$11-G135,IF(ISTEXT('2014-basis (ex pendler)'!D104),'2014-basis (ex pendler)'!D104,""))</f>
        <v/>
      </c>
      <c r="F135" s="61">
        <v>0</v>
      </c>
      <c r="G135" s="60">
        <f t="shared" si="6"/>
        <v>0</v>
      </c>
    </row>
    <row r="136" spans="1:7" x14ac:dyDescent="0.2">
      <c r="A136" s="81" t="s">
        <v>52</v>
      </c>
      <c r="B136" s="77" t="str">
        <f>IF(ISNUMBER('2014-basis (ex pendler)'!B105),'2014-basis (ex pendler)'!B105*B$11,IF(ISTEXT('2014-basis (ex pendler)'!B105),'2014-basis (ex pendler)'!B105,""))</f>
        <v>Gratis</v>
      </c>
      <c r="C136" s="77" t="str">
        <f>IF(ISNUMBER('2014-basis (ex pendler)'!C105),'2014-basis (ex pendler)'!C105*C$11,IF(ISTEXT('2014-basis (ex pendler)'!C105),'2014-basis (ex pendler)'!C105,""))</f>
        <v/>
      </c>
      <c r="D136" s="78" t="str">
        <f>IF(ISNUMBER('2014-basis (ex pendler)'!D105),'2014-basis (ex pendler)'!D105*D$11-G136,IF(ISTEXT('2014-basis (ex pendler)'!D105),'2014-basis (ex pendler)'!D105,""))</f>
        <v/>
      </c>
      <c r="F136" s="61">
        <v>0</v>
      </c>
      <c r="G136" s="60">
        <f t="shared" si="6"/>
        <v>0</v>
      </c>
    </row>
    <row r="137" spans="1:7" x14ac:dyDescent="0.2">
      <c r="A137" s="79"/>
      <c r="B137" s="77" t="str">
        <f>IF(ISNUMBER('2014-basis (ex pendler)'!B106),'2014-basis (ex pendler)'!B106*B$11,IF(ISTEXT('2014-basis (ex pendler)'!B106),'2014-basis (ex pendler)'!B106,""))</f>
        <v/>
      </c>
      <c r="C137" s="77" t="str">
        <f>IF(ISNUMBER('2014-basis (ex pendler)'!C106),'2014-basis (ex pendler)'!C106*C$11,IF(ISTEXT('2014-basis (ex pendler)'!C106),'2014-basis (ex pendler)'!C106,""))</f>
        <v/>
      </c>
      <c r="D137" s="78" t="str">
        <f>IF(ISNUMBER('2014-basis (ex pendler)'!D106),'2014-basis (ex pendler)'!D106*D$11-G137,IF(ISTEXT('2014-basis (ex pendler)'!D106),'2014-basis (ex pendler)'!D106,""))</f>
        <v/>
      </c>
      <c r="F137" s="61">
        <v>0</v>
      </c>
      <c r="G137" s="60">
        <f t="shared" si="6"/>
        <v>0</v>
      </c>
    </row>
    <row r="138" spans="1:7" x14ac:dyDescent="0.2">
      <c r="A138" s="80" t="s">
        <v>53</v>
      </c>
      <c r="B138" s="77" t="str">
        <f>IF(ISNUMBER('2014-basis (ex pendler)'!B107),'2014-basis (ex pendler)'!B107*B$11,IF(ISTEXT('2014-basis (ex pendler)'!B107),'2014-basis (ex pendler)'!B107,""))</f>
        <v/>
      </c>
      <c r="C138" s="77" t="str">
        <f>IF(ISNUMBER('2014-basis (ex pendler)'!C107),'2014-basis (ex pendler)'!C107*C$11,IF(ISTEXT('2014-basis (ex pendler)'!C107),'2014-basis (ex pendler)'!C107,""))</f>
        <v/>
      </c>
      <c r="D138" s="78" t="str">
        <f>IF(ISNUMBER('2014-basis (ex pendler)'!D107),'2014-basis (ex pendler)'!D107*D$11-G138,IF(ISTEXT('2014-basis (ex pendler)'!D107),'2014-basis (ex pendler)'!D107,""))</f>
        <v/>
      </c>
      <c r="F138" s="61">
        <v>0</v>
      </c>
      <c r="G138" s="60">
        <f t="shared" si="6"/>
        <v>0</v>
      </c>
    </row>
    <row r="139" spans="1:7" x14ac:dyDescent="0.2">
      <c r="A139" s="81" t="s">
        <v>73</v>
      </c>
      <c r="B139" s="77">
        <f>IF(ISNUMBER('2014-basis (ex pendler)'!B108),'2014-basis (ex pendler)'!B108*B$11,IF(ISTEXT('2014-basis (ex pendler)'!B108),'2014-basis (ex pendler)'!B108,""))</f>
        <v>9887.1123882105876</v>
      </c>
      <c r="C139" s="77" t="str">
        <f>IF(ISNUMBER('2014-basis (ex pendler)'!C108),'2014-basis (ex pendler)'!C108*C$11,IF(ISTEXT('2014-basis (ex pendler)'!C108),'2014-basis (ex pendler)'!C108,""))</f>
        <v/>
      </c>
      <c r="D139" s="78" t="str">
        <f>IF(ISNUMBER('2014-basis (ex pendler)'!D108),'2014-basis (ex pendler)'!D108*D$11-G139,IF(ISTEXT('2014-basis (ex pendler)'!D108),'2014-basis (ex pendler)'!D108,""))</f>
        <v/>
      </c>
      <c r="F139" s="61">
        <v>0</v>
      </c>
      <c r="G139" s="60">
        <f t="shared" si="6"/>
        <v>0</v>
      </c>
    </row>
    <row r="140" spans="1:7" x14ac:dyDescent="0.2">
      <c r="A140" s="81" t="s">
        <v>55</v>
      </c>
      <c r="B140" s="77">
        <f>IF(ISNUMBER('2014-basis (ex pendler)'!B109),'2014-basis (ex pendler)'!B109*B$11,IF(ISTEXT('2014-basis (ex pendler)'!B109),'2014-basis (ex pendler)'!B109,""))</f>
        <v>10803.803766188568</v>
      </c>
      <c r="C140" s="77" t="str">
        <f>IF(ISNUMBER('2014-basis (ex pendler)'!C109),'2014-basis (ex pendler)'!C109*C$11,IF(ISTEXT('2014-basis (ex pendler)'!C109),'2014-basis (ex pendler)'!C109,""))</f>
        <v/>
      </c>
      <c r="D140" s="78" t="str">
        <f>IF(ISNUMBER('2014-basis (ex pendler)'!D109),'2014-basis (ex pendler)'!D109*D$11-G140,IF(ISTEXT('2014-basis (ex pendler)'!D109),'2014-basis (ex pendler)'!D109,""))</f>
        <v/>
      </c>
      <c r="F140" s="61">
        <v>0</v>
      </c>
      <c r="G140" s="60">
        <f t="shared" si="6"/>
        <v>0</v>
      </c>
    </row>
    <row r="141" spans="1:7" x14ac:dyDescent="0.2">
      <c r="A141" s="81" t="s">
        <v>56</v>
      </c>
      <c r="B141" s="77">
        <f>IF(ISNUMBER('2014-basis (ex pendler)'!B110),'2014-basis (ex pendler)'!B110*B$11,IF(ISTEXT('2014-basis (ex pendler)'!B110),'2014-basis (ex pendler)'!B110,""))</f>
        <v>11720.50507958494</v>
      </c>
      <c r="C141" s="77" t="str">
        <f>IF(ISNUMBER('2014-basis (ex pendler)'!C110),'2014-basis (ex pendler)'!C110*C$11,IF(ISTEXT('2014-basis (ex pendler)'!C110),'2014-basis (ex pendler)'!C110,""))</f>
        <v/>
      </c>
      <c r="D141" s="78" t="str">
        <f>IF(ISNUMBER('2014-basis (ex pendler)'!D110),'2014-basis (ex pendler)'!D110*D$11-G141,IF(ISTEXT('2014-basis (ex pendler)'!D110),'2014-basis (ex pendler)'!D110,""))</f>
        <v/>
      </c>
      <c r="F141" s="61">
        <v>0</v>
      </c>
      <c r="G141" s="60">
        <f t="shared" si="6"/>
        <v>0</v>
      </c>
    </row>
    <row r="142" spans="1:7" x14ac:dyDescent="0.2">
      <c r="A142" s="81" t="s">
        <v>79</v>
      </c>
      <c r="B142" s="77" t="str">
        <f>IF(ISNUMBER('2014-basis (ex pendler)'!B111),'2014-basis (ex pendler)'!B111*B$11,IF(ISTEXT('2014-basis (ex pendler)'!B111),'2014-basis (ex pendler)'!B111,""))</f>
        <v/>
      </c>
      <c r="C142" s="77" t="str">
        <f>IF(ISNUMBER('2014-basis (ex pendler)'!C111),'2014-basis (ex pendler)'!C111*C$11,IF(ISTEXT('2014-basis (ex pendler)'!C111),'2014-basis (ex pendler)'!C111,""))</f>
        <v/>
      </c>
      <c r="D142" s="78">
        <f>IF(ISNUMBER('2014-basis (ex pendler)'!D111),'2014-basis (ex pendler)'!D111*D$11-G142,IF(ISTEXT('2014-basis (ex pendler)'!D111),'2014-basis (ex pendler)'!D111,""))</f>
        <v>2345.2510455636225</v>
      </c>
      <c r="F142" s="61">
        <v>0</v>
      </c>
      <c r="G142" s="60">
        <f t="shared" si="6"/>
        <v>0</v>
      </c>
    </row>
    <row r="143" spans="1:7" x14ac:dyDescent="0.2">
      <c r="A143" s="81" t="s">
        <v>57</v>
      </c>
      <c r="B143" s="77">
        <f>IF(ISNUMBER('2014-basis (ex pendler)'!B112),'2014-basis (ex pendler)'!B112*B$11,IF(ISTEXT('2014-basis (ex pendler)'!B112),'2014-basis (ex pendler)'!B112,""))</f>
        <v>783.75547988720393</v>
      </c>
      <c r="C143" s="77" t="str">
        <f>IF(ISNUMBER('2014-basis (ex pendler)'!C112),'2014-basis (ex pendler)'!C112*C$11,IF(ISTEXT('2014-basis (ex pendler)'!C112),'2014-basis (ex pendler)'!C112,""))</f>
        <v/>
      </c>
      <c r="D143" s="78" t="str">
        <f>IF(ISNUMBER('2014-basis (ex pendler)'!D112),'2014-basis (ex pendler)'!D112*D$11-G143,IF(ISTEXT('2014-basis (ex pendler)'!D112),'2014-basis (ex pendler)'!D112,""))</f>
        <v/>
      </c>
      <c r="F143" s="61">
        <v>0</v>
      </c>
      <c r="G143" s="60">
        <f t="shared" si="6"/>
        <v>0</v>
      </c>
    </row>
    <row r="144" spans="1:7" x14ac:dyDescent="0.2">
      <c r="A144" s="79"/>
      <c r="B144" s="77" t="str">
        <f>IF(ISNUMBER('2014-basis (ex pendler)'!B113),'2014-basis (ex pendler)'!B113*B$11,IF(ISTEXT('2014-basis (ex pendler)'!B113),'2014-basis (ex pendler)'!B113,""))</f>
        <v/>
      </c>
      <c r="C144" s="77" t="str">
        <f>IF(ISNUMBER('2014-basis (ex pendler)'!C113),'2014-basis (ex pendler)'!C113*C$11,IF(ISTEXT('2014-basis (ex pendler)'!C113),'2014-basis (ex pendler)'!C113,""))</f>
        <v/>
      </c>
      <c r="D144" s="78" t="str">
        <f>IF(ISNUMBER('2014-basis (ex pendler)'!D113),'2014-basis (ex pendler)'!D113*D$11-G144,IF(ISTEXT('2014-basis (ex pendler)'!D113),'2014-basis (ex pendler)'!D113,""))</f>
        <v/>
      </c>
      <c r="F144" s="61">
        <v>0</v>
      </c>
      <c r="G144" s="60">
        <f t="shared" si="6"/>
        <v>0</v>
      </c>
    </row>
    <row r="145" spans="1:14" x14ac:dyDescent="0.2">
      <c r="A145" s="80" t="s">
        <v>58</v>
      </c>
      <c r="B145" s="77" t="str">
        <f>IF(ISNUMBER('2014-basis (ex pendler)'!B114),'2014-basis (ex pendler)'!B114*B$11,IF(ISTEXT('2014-basis (ex pendler)'!B114),'2014-basis (ex pendler)'!B114,""))</f>
        <v/>
      </c>
      <c r="C145" s="77" t="str">
        <f>IF(ISNUMBER('2014-basis (ex pendler)'!C114),'2014-basis (ex pendler)'!C114*C$11,IF(ISTEXT('2014-basis (ex pendler)'!C114),'2014-basis (ex pendler)'!C114,""))</f>
        <v/>
      </c>
      <c r="D145" s="78" t="str">
        <f>IF(ISNUMBER('2014-basis (ex pendler)'!D114),'2014-basis (ex pendler)'!D114*D$11-G145,IF(ISTEXT('2014-basis (ex pendler)'!D114),'2014-basis (ex pendler)'!D114,""))</f>
        <v/>
      </c>
      <c r="F145" s="61">
        <v>0</v>
      </c>
      <c r="G145" s="60">
        <f t="shared" si="6"/>
        <v>0</v>
      </c>
    </row>
    <row r="146" spans="1:14" x14ac:dyDescent="0.2">
      <c r="A146" s="81" t="s">
        <v>59</v>
      </c>
      <c r="B146" s="77">
        <f>IF(ISNUMBER('2014-basis (ex pendler)'!B115),'2014-basis (ex pendler)'!B115*B$11,IF(ISTEXT('2014-basis (ex pendler)'!B115),'2014-basis (ex pendler)'!B115,""))</f>
        <v>181.11274187569043</v>
      </c>
      <c r="C146" s="77" t="str">
        <f>IF(ISNUMBER('2014-basis (ex pendler)'!C115),'2014-basis (ex pendler)'!C115*C$11,IF(ISTEXT('2014-basis (ex pendler)'!C115),'2014-basis (ex pendler)'!C115,""))</f>
        <v/>
      </c>
      <c r="D146" s="78" t="str">
        <f>IF(ISNUMBER('2014-basis (ex pendler)'!D115),'2014-basis (ex pendler)'!D115*D$11-G146,IF(ISTEXT('2014-basis (ex pendler)'!D115),'2014-basis (ex pendler)'!D115,""))</f>
        <v/>
      </c>
      <c r="F146" s="61">
        <v>0</v>
      </c>
      <c r="G146" s="60">
        <f t="shared" si="6"/>
        <v>0</v>
      </c>
    </row>
    <row r="147" spans="1:14" x14ac:dyDescent="0.2">
      <c r="A147" s="81" t="s">
        <v>60</v>
      </c>
      <c r="B147" s="77">
        <f>IF(ISNUMBER('2014-basis (ex pendler)'!B116),'2014-basis (ex pendler)'!B116*B$11,IF(ISTEXT('2014-basis (ex pendler)'!B116),'2014-basis (ex pendler)'!B116,""))</f>
        <v>249.67706420188168</v>
      </c>
      <c r="C147" s="77" t="str">
        <f>IF(ISNUMBER('2014-basis (ex pendler)'!C116),'2014-basis (ex pendler)'!C116*C$11,IF(ISTEXT('2014-basis (ex pendler)'!C116),'2014-basis (ex pendler)'!C116,""))</f>
        <v/>
      </c>
      <c r="D147" s="78" t="str">
        <f>IF(ISNUMBER('2014-basis (ex pendler)'!D116),'2014-basis (ex pendler)'!D116*D$11-G147,IF(ISTEXT('2014-basis (ex pendler)'!D116),'2014-basis (ex pendler)'!D116,""))</f>
        <v/>
      </c>
      <c r="F147" s="61">
        <v>0</v>
      </c>
      <c r="G147" s="60">
        <f t="shared" si="6"/>
        <v>0</v>
      </c>
    </row>
    <row r="148" spans="1:14" x14ac:dyDescent="0.2">
      <c r="A148" s="81" t="s">
        <v>61</v>
      </c>
      <c r="B148" s="77">
        <f>IF(ISNUMBER('2014-basis (ex pendler)'!B117),'2014-basis (ex pendler)'!B117*B$11,IF(ISTEXT('2014-basis (ex pendler)'!B117),'2014-basis (ex pendler)'!B117,""))</f>
        <v>320.06950351228079</v>
      </c>
      <c r="C148" s="77" t="str">
        <f>IF(ISNUMBER('2014-basis (ex pendler)'!C117),'2014-basis (ex pendler)'!C117*C$11,IF(ISTEXT('2014-basis (ex pendler)'!C117),'2014-basis (ex pendler)'!C117,""))</f>
        <v/>
      </c>
      <c r="D148" s="78" t="str">
        <f>IF(ISNUMBER('2014-basis (ex pendler)'!D117),'2014-basis (ex pendler)'!D117*D$11-G148,IF(ISTEXT('2014-basis (ex pendler)'!D117),'2014-basis (ex pendler)'!D117,""))</f>
        <v/>
      </c>
      <c r="F148" s="61">
        <v>0</v>
      </c>
      <c r="G148" s="60">
        <f t="shared" si="6"/>
        <v>0</v>
      </c>
    </row>
    <row r="149" spans="1:14" x14ac:dyDescent="0.2">
      <c r="A149" s="81" t="s">
        <v>62</v>
      </c>
      <c r="B149" s="77">
        <f>IF(ISNUMBER('2014-basis (ex pendler)'!B118),'2014-basis (ex pendler)'!B118*B$11,IF(ISTEXT('2014-basis (ex pendler)'!B118),'2014-basis (ex pendler)'!B118,""))</f>
        <v>414.8434595577146</v>
      </c>
      <c r="C149" s="77" t="str">
        <f>IF(ISNUMBER('2014-basis (ex pendler)'!C118),'2014-basis (ex pendler)'!C118*C$11,IF(ISTEXT('2014-basis (ex pendler)'!C118),'2014-basis (ex pendler)'!C118,""))</f>
        <v/>
      </c>
      <c r="D149" s="78" t="str">
        <f>IF(ISNUMBER('2014-basis (ex pendler)'!D118),'2014-basis (ex pendler)'!D118*D$11-G149,IF(ISTEXT('2014-basis (ex pendler)'!D118),'2014-basis (ex pendler)'!D118,""))</f>
        <v/>
      </c>
      <c r="F149" s="61">
        <v>0</v>
      </c>
      <c r="G149" s="60">
        <f t="shared" si="6"/>
        <v>0</v>
      </c>
    </row>
    <row r="150" spans="1:14" x14ac:dyDescent="0.2">
      <c r="A150" s="81" t="s">
        <v>63</v>
      </c>
      <c r="B150" s="77">
        <f>IF(ISNUMBER('2014-basis (ex pendler)'!B119),'2014-basis (ex pendler)'!B119*B$11,IF(ISTEXT('2014-basis (ex pendler)'!B119),'2014-basis (ex pendler)'!B119,""))</f>
        <v>266.99449845989517</v>
      </c>
      <c r="C150" s="77" t="str">
        <f>IF(ISNUMBER('2014-basis (ex pendler)'!C119),'2014-basis (ex pendler)'!C119*C$11,IF(ISTEXT('2014-basis (ex pendler)'!C119),'2014-basis (ex pendler)'!C119,""))</f>
        <v/>
      </c>
      <c r="D150" s="78" t="str">
        <f>IF(ISNUMBER('2014-basis (ex pendler)'!D119),'2014-basis (ex pendler)'!D119*D$11-G150,IF(ISTEXT('2014-basis (ex pendler)'!D119),'2014-basis (ex pendler)'!D119,""))</f>
        <v/>
      </c>
      <c r="F150" s="61">
        <v>0</v>
      </c>
      <c r="G150" s="60">
        <f t="shared" si="6"/>
        <v>0</v>
      </c>
    </row>
    <row r="151" spans="1:14" x14ac:dyDescent="0.2">
      <c r="A151" s="81" t="s">
        <v>64</v>
      </c>
      <c r="B151" s="77">
        <f>IF(ISNUMBER('2014-basis (ex pendler)'!B120),'2014-basis (ex pendler)'!B120*B$11,IF(ISTEXT('2014-basis (ex pendler)'!B120),'2014-basis (ex pendler)'!B120,""))</f>
        <v>26.696469220471787</v>
      </c>
      <c r="C151" s="77" t="str">
        <f>IF(ISNUMBER('2014-basis (ex pendler)'!C120),'2014-basis (ex pendler)'!C120*C$11,IF(ISTEXT('2014-basis (ex pendler)'!C120),'2014-basis (ex pendler)'!C120,""))</f>
        <v/>
      </c>
      <c r="D151" s="78" t="str">
        <f>IF(ISNUMBER('2014-basis (ex pendler)'!D120),'2014-basis (ex pendler)'!D120*D$11-G151,IF(ISTEXT('2014-basis (ex pendler)'!D120),'2014-basis (ex pendler)'!D120,""))</f>
        <v/>
      </c>
      <c r="F151" s="61">
        <v>0</v>
      </c>
      <c r="G151" s="60">
        <f t="shared" si="6"/>
        <v>0</v>
      </c>
    </row>
    <row r="152" spans="1:14" x14ac:dyDescent="0.2">
      <c r="A152" s="81" t="s">
        <v>65</v>
      </c>
      <c r="B152" s="77">
        <f>IF(ISNUMBER('2014-basis (ex pendler)'!B121),'2014-basis (ex pendler)'!B121*B$11,IF(ISTEXT('2014-basis (ex pendler)'!B121),'2014-basis (ex pendler)'!B121,""))</f>
        <v>77.685036410446187</v>
      </c>
      <c r="C152" s="77" t="str">
        <f>IF(ISNUMBER('2014-basis (ex pendler)'!C121),'2014-basis (ex pendler)'!C121*C$11,IF(ISTEXT('2014-basis (ex pendler)'!C121),'2014-basis (ex pendler)'!C121,""))</f>
        <v/>
      </c>
      <c r="D152" s="78" t="str">
        <f>IF(ISNUMBER('2014-basis (ex pendler)'!D121),'2014-basis (ex pendler)'!D121*D$11-G152,IF(ISTEXT('2014-basis (ex pendler)'!D121),'2014-basis (ex pendler)'!D121,""))</f>
        <v/>
      </c>
      <c r="F152" s="62">
        <v>0</v>
      </c>
      <c r="G152" s="63">
        <f t="shared" si="6"/>
        <v>0</v>
      </c>
    </row>
    <row r="153" spans="1:14" x14ac:dyDescent="0.2">
      <c r="A153" s="79"/>
      <c r="B153" s="77" t="str">
        <f>IF(ISNUMBER('2014-basis (ex pendler)'!B122),'2014-basis (ex pendler)'!B122*B$11,IF(ISTEXT('2014-basis (ex pendler)'!B122),'2014-basis (ex pendler)'!B122,""))</f>
        <v/>
      </c>
      <c r="C153" s="77" t="str">
        <f>IF(ISNUMBER('2014-basis (ex pendler)'!C122),'2014-basis (ex pendler)'!C122*C$11,IF(ISTEXT('2014-basis (ex pendler)'!C122),'2014-basis (ex pendler)'!C122,""))</f>
        <v/>
      </c>
      <c r="D153" s="78" t="str">
        <f>IF(ISNUMBER('2014-basis (ex pendler)'!D122),'2014-basis (ex pendler)'!D122*D$11-G153,IF(ISTEXT('2014-basis (ex pendler)'!D122),'2014-basis (ex pendler)'!D122,""))</f>
        <v/>
      </c>
    </row>
    <row r="154" spans="1:14" x14ac:dyDescent="0.2">
      <c r="A154" s="80" t="s">
        <v>66</v>
      </c>
      <c r="B154" s="77" t="str">
        <f>IF(ISNUMBER('2014-basis (ex pendler)'!B123),'2014-basis (ex pendler)'!B123*B$11,IF(ISTEXT('2014-basis (ex pendler)'!B123),'2014-basis (ex pendler)'!B123,""))</f>
        <v/>
      </c>
      <c r="C154" s="77" t="str">
        <f>IF(ISNUMBER('2014-basis (ex pendler)'!C123),'2014-basis (ex pendler)'!C123*C$11,IF(ISTEXT('2014-basis (ex pendler)'!C123),'2014-basis (ex pendler)'!C123,""))</f>
        <v/>
      </c>
      <c r="D154" s="78" t="str">
        <f>IF(ISNUMBER('2014-basis (ex pendler)'!D123),'2014-basis (ex pendler)'!D123*D$11-G154,IF(ISTEXT('2014-basis (ex pendler)'!D123),'2014-basis (ex pendler)'!D123,""))</f>
        <v/>
      </c>
    </row>
    <row r="155" spans="1:14" x14ac:dyDescent="0.2">
      <c r="A155" s="83" t="s">
        <v>67</v>
      </c>
      <c r="B155" s="84" t="str">
        <f>IF(ISNUMBER('2014-basis (ex pendler)'!B124),'2014-basis (ex pendler)'!B124*B$11,IF(ISTEXT('2014-basis (ex pendler)'!B124),'2014-basis (ex pendler)'!B124,""))</f>
        <v>Gratis</v>
      </c>
      <c r="C155" s="84" t="str">
        <f>IF(ISNUMBER('2014-basis (ex pendler)'!C124),'2014-basis (ex pendler)'!C124*C$11,IF(ISTEXT('2014-basis (ex pendler)'!C124),'2014-basis (ex pendler)'!C124,""))</f>
        <v/>
      </c>
      <c r="D155" s="85" t="str">
        <f>IF(ISNUMBER('2014-basis (ex pendler)'!D124),'2014-basis (ex pendler)'!D124*D$11-G155,IF(ISTEXT('2014-basis (ex pendler)'!D124),'2014-basis (ex pendler)'!D124,""))</f>
        <v/>
      </c>
    </row>
    <row r="156" spans="1:14" x14ac:dyDescent="0.2">
      <c r="A156" s="52"/>
      <c r="B156" s="53" t="str">
        <f>IF(ISNUMBER('Prisopregnede 2018-priser'!B159),'Prisopregnede 2018-priser'!B159*$B$11,IF(ISTEXT('Prisopregnede 2018-priser'!B159),'Prisopregnede 2018-priser'!B159,""))</f>
        <v/>
      </c>
      <c r="C156" s="53" t="str">
        <f>IF(ISNUMBER('Prisopregnede 2018-priser'!C159),'Prisopregnede 2018-priser'!C159*$B$11,IF(ISTEXT('Prisopregnede 2018-priser'!C159),'Prisopregnede 2018-priser'!C159,""))</f>
        <v/>
      </c>
      <c r="D156" s="53" t="str">
        <f>IF(ISNUMBER('Prisopregnede 2018-priser'!D159),'Prisopregnede 2018-priser'!D159*$B$11,IF(ISTEXT('Prisopregnede 2018-priser'!D159),'Prisopregnede 2018-priser'!D159,""))</f>
        <v/>
      </c>
    </row>
    <row r="157" spans="1:14" ht="15" x14ac:dyDescent="0.25">
      <c r="A157" s="104"/>
      <c r="B157" s="105" t="str">
        <f>A1</f>
        <v>2022-priser</v>
      </c>
      <c r="C157" s="198"/>
      <c r="D157" s="198"/>
      <c r="E157" s="105"/>
      <c r="F157" s="106"/>
      <c r="I157" s="121"/>
      <c r="J157" s="122" t="s">
        <v>86</v>
      </c>
      <c r="K157" s="197" t="s">
        <v>117</v>
      </c>
      <c r="L157" s="197"/>
      <c r="M157" s="122"/>
      <c r="N157" s="123"/>
    </row>
    <row r="158" spans="1:14" ht="15" x14ac:dyDescent="0.2">
      <c r="A158" s="113" t="s">
        <v>107</v>
      </c>
      <c r="B158" s="102" t="s">
        <v>108</v>
      </c>
      <c r="C158" s="102" t="s">
        <v>109</v>
      </c>
      <c r="D158" s="102" t="s">
        <v>110</v>
      </c>
      <c r="E158" s="102" t="s">
        <v>111</v>
      </c>
      <c r="F158" s="107" t="s">
        <v>112</v>
      </c>
      <c r="I158" s="125" t="s">
        <v>107</v>
      </c>
      <c r="J158" s="120" t="s">
        <v>108</v>
      </c>
      <c r="K158" s="120" t="s">
        <v>109</v>
      </c>
      <c r="L158" s="120" t="s">
        <v>110</v>
      </c>
      <c r="M158" s="120" t="s">
        <v>111</v>
      </c>
      <c r="N158" s="124" t="s">
        <v>112</v>
      </c>
    </row>
    <row r="159" spans="1:14" x14ac:dyDescent="0.2">
      <c r="A159" s="108" t="s">
        <v>15</v>
      </c>
      <c r="B159" s="103">
        <f>J159*$E$11</f>
        <v>102.99329721077584</v>
      </c>
      <c r="C159" s="103">
        <f t="shared" ref="C159:F167" si="7">K159*$E$11</f>
        <v>102.99329721077584</v>
      </c>
      <c r="D159" s="103">
        <f t="shared" si="7"/>
        <v>65.453684208717362</v>
      </c>
      <c r="E159" s="103">
        <f t="shared" si="7"/>
        <v>65.453684208717362</v>
      </c>
      <c r="F159" s="109">
        <f t="shared" si="7"/>
        <v>65.453684208717362</v>
      </c>
      <c r="I159" s="88" t="s">
        <v>15</v>
      </c>
      <c r="J159" s="87">
        <v>107</v>
      </c>
      <c r="K159" s="87">
        <v>107</v>
      </c>
      <c r="L159" s="87">
        <v>68</v>
      </c>
      <c r="M159" s="87">
        <v>68</v>
      </c>
      <c r="N159" s="60">
        <v>68</v>
      </c>
    </row>
    <row r="160" spans="1:14" x14ac:dyDescent="0.2">
      <c r="A160" s="108" t="s">
        <v>16</v>
      </c>
      <c r="B160" s="103">
        <f t="shared" ref="B160:B167" si="8">J160*$E$11</f>
        <v>51.9779256951579</v>
      </c>
      <c r="C160" s="103">
        <f t="shared" si="7"/>
        <v>51.9779256951579</v>
      </c>
      <c r="D160" s="103">
        <f t="shared" si="7"/>
        <v>32.726842104358681</v>
      </c>
      <c r="E160" s="103">
        <f t="shared" si="7"/>
        <v>32.726842104358681</v>
      </c>
      <c r="F160" s="109">
        <f t="shared" si="7"/>
        <v>32.726842104358681</v>
      </c>
      <c r="I160" s="88" t="s">
        <v>16</v>
      </c>
      <c r="J160" s="87">
        <v>54</v>
      </c>
      <c r="K160" s="87">
        <v>54</v>
      </c>
      <c r="L160" s="87">
        <v>34</v>
      </c>
      <c r="M160" s="87">
        <v>34</v>
      </c>
      <c r="N160" s="60">
        <v>34</v>
      </c>
    </row>
    <row r="161" spans="1:14" x14ac:dyDescent="0.2">
      <c r="A161" s="108" t="s">
        <v>24</v>
      </c>
      <c r="B161" s="103">
        <f t="shared" si="8"/>
        <v>1042.4461764417779</v>
      </c>
      <c r="C161" s="103">
        <f t="shared" si="7"/>
        <v>520.74181113111899</v>
      </c>
      <c r="D161" s="103">
        <f t="shared" si="7"/>
        <v>283.95348296428853</v>
      </c>
      <c r="E161" s="103">
        <f t="shared" si="7"/>
        <v>283.95348296428853</v>
      </c>
      <c r="F161" s="109">
        <f t="shared" si="7"/>
        <v>283.95348296428853</v>
      </c>
      <c r="I161" s="88" t="s">
        <v>24</v>
      </c>
      <c r="J161" s="87">
        <v>1083</v>
      </c>
      <c r="K161" s="87">
        <v>541</v>
      </c>
      <c r="L161" s="87">
        <v>295</v>
      </c>
      <c r="M161" s="87">
        <v>295</v>
      </c>
      <c r="N161" s="60">
        <v>295</v>
      </c>
    </row>
    <row r="162" spans="1:14" x14ac:dyDescent="0.2">
      <c r="A162" s="108" t="s">
        <v>25</v>
      </c>
      <c r="B162" s="103">
        <f t="shared" si="8"/>
        <v>1042.4461764417779</v>
      </c>
      <c r="C162" s="103">
        <f t="shared" si="7"/>
        <v>520.74181113111899</v>
      </c>
      <c r="D162" s="103">
        <f t="shared" si="7"/>
        <v>283.95348296428853</v>
      </c>
      <c r="E162" s="103">
        <f t="shared" si="7"/>
        <v>283.95348296428853</v>
      </c>
      <c r="F162" s="109">
        <f t="shared" si="7"/>
        <v>283.95348296428853</v>
      </c>
      <c r="I162" s="88" t="s">
        <v>25</v>
      </c>
      <c r="J162" s="87">
        <v>1083</v>
      </c>
      <c r="K162" s="87">
        <v>541</v>
      </c>
      <c r="L162" s="87">
        <v>295</v>
      </c>
      <c r="M162" s="87">
        <v>295</v>
      </c>
      <c r="N162" s="60">
        <v>295</v>
      </c>
    </row>
    <row r="163" spans="1:14" x14ac:dyDescent="0.2">
      <c r="A163" s="108" t="s">
        <v>113</v>
      </c>
      <c r="B163" s="103">
        <f t="shared" si="8"/>
        <v>1279.2345046086084</v>
      </c>
      <c r="C163" s="103">
        <f t="shared" si="7"/>
        <v>815.28339007034708</v>
      </c>
      <c r="D163" s="103">
        <f t="shared" si="7"/>
        <v>444.70003094746204</v>
      </c>
      <c r="E163" s="103">
        <f t="shared" si="7"/>
        <v>444.70003094746204</v>
      </c>
      <c r="F163" s="109">
        <f t="shared" si="7"/>
        <v>444.70003094746204</v>
      </c>
      <c r="I163" s="88" t="s">
        <v>113</v>
      </c>
      <c r="J163" s="87">
        <v>1329</v>
      </c>
      <c r="K163" s="87">
        <v>847</v>
      </c>
      <c r="L163" s="87">
        <v>462</v>
      </c>
      <c r="M163" s="87">
        <v>462</v>
      </c>
      <c r="N163" s="60">
        <v>462</v>
      </c>
    </row>
    <row r="164" spans="1:14" x14ac:dyDescent="0.2">
      <c r="A164" s="108" t="s">
        <v>114</v>
      </c>
      <c r="B164" s="103">
        <f t="shared" si="8"/>
        <v>1279.2345046086084</v>
      </c>
      <c r="C164" s="103">
        <f t="shared" si="7"/>
        <v>815.28339007034708</v>
      </c>
      <c r="D164" s="103">
        <f t="shared" si="7"/>
        <v>444.70003094746204</v>
      </c>
      <c r="E164" s="103">
        <f t="shared" si="7"/>
        <v>444.70003094746204</v>
      </c>
      <c r="F164" s="109">
        <f t="shared" si="7"/>
        <v>444.70003094746204</v>
      </c>
      <c r="I164" s="88" t="s">
        <v>114</v>
      </c>
      <c r="J164" s="87">
        <v>1329</v>
      </c>
      <c r="K164" s="87">
        <v>847</v>
      </c>
      <c r="L164" s="87">
        <v>462</v>
      </c>
      <c r="M164" s="87">
        <v>462</v>
      </c>
      <c r="N164" s="60">
        <v>462</v>
      </c>
    </row>
    <row r="165" spans="1:14" x14ac:dyDescent="0.2">
      <c r="A165" s="108" t="s">
        <v>41</v>
      </c>
      <c r="B165" s="103">
        <f t="shared" si="8"/>
        <v>1260.9459751973491</v>
      </c>
      <c r="C165" s="103">
        <f t="shared" si="7"/>
        <v>786.40676468414824</v>
      </c>
      <c r="D165" s="103">
        <f t="shared" si="7"/>
        <v>435.07448915206243</v>
      </c>
      <c r="E165" s="103">
        <f t="shared" si="7"/>
        <v>435.07448915206243</v>
      </c>
      <c r="F165" s="109">
        <f t="shared" si="7"/>
        <v>435.07448915206243</v>
      </c>
      <c r="I165" s="88" t="s">
        <v>41</v>
      </c>
      <c r="J165" s="87">
        <v>1310</v>
      </c>
      <c r="K165" s="87">
        <v>817</v>
      </c>
      <c r="L165" s="87">
        <v>452</v>
      </c>
      <c r="M165" s="87">
        <v>452</v>
      </c>
      <c r="N165" s="60">
        <v>452</v>
      </c>
    </row>
    <row r="166" spans="1:14" x14ac:dyDescent="0.2">
      <c r="A166" s="108" t="s">
        <v>42</v>
      </c>
      <c r="B166" s="103">
        <f t="shared" si="8"/>
        <v>1260.9459751973491</v>
      </c>
      <c r="C166" s="103">
        <f t="shared" si="7"/>
        <v>786.40676468414824</v>
      </c>
      <c r="D166" s="103">
        <f t="shared" si="7"/>
        <v>435.07448915206243</v>
      </c>
      <c r="E166" s="103">
        <f t="shared" si="7"/>
        <v>435.07448915206243</v>
      </c>
      <c r="F166" s="109">
        <f t="shared" si="7"/>
        <v>435.07448915206243</v>
      </c>
      <c r="I166" s="88" t="s">
        <v>42</v>
      </c>
      <c r="J166" s="87">
        <v>1310</v>
      </c>
      <c r="K166" s="87">
        <v>817</v>
      </c>
      <c r="L166" s="87">
        <v>452</v>
      </c>
      <c r="M166" s="87">
        <v>452</v>
      </c>
      <c r="N166" s="60">
        <v>452</v>
      </c>
    </row>
    <row r="167" spans="1:14" x14ac:dyDescent="0.2">
      <c r="A167" s="108" t="s">
        <v>48</v>
      </c>
      <c r="B167" s="103">
        <f t="shared" si="8"/>
        <v>198.28616098523199</v>
      </c>
      <c r="C167" s="103">
        <f t="shared" si="7"/>
        <v>198.28616098523199</v>
      </c>
      <c r="D167" s="103">
        <f t="shared" si="7"/>
        <v>122.24438080157506</v>
      </c>
      <c r="E167" s="103">
        <f t="shared" si="7"/>
        <v>122.24438080157506</v>
      </c>
      <c r="F167" s="109">
        <f>N167*$E$11</f>
        <v>122.24438080157506</v>
      </c>
      <c r="I167" s="89" t="s">
        <v>48</v>
      </c>
      <c r="J167" s="90">
        <v>206</v>
      </c>
      <c r="K167" s="90">
        <v>206</v>
      </c>
      <c r="L167" s="90">
        <v>127</v>
      </c>
      <c r="M167" s="90">
        <v>127</v>
      </c>
      <c r="N167" s="63">
        <v>127</v>
      </c>
    </row>
    <row r="168" spans="1:14" x14ac:dyDescent="0.2">
      <c r="A168" s="110" t="s">
        <v>115</v>
      </c>
      <c r="B168" s="111">
        <v>0.1</v>
      </c>
      <c r="C168" s="111" t="str">
        <f>IF(ISNUMBER('2014-basis'!C160),'2014-basis'!C160*'Forudsætninger 2018 opregning'!$B$10,IF(ISTEXT('2014-basis'!C160),'2014-basis'!C160,""))</f>
        <v/>
      </c>
      <c r="D168" s="111" t="str">
        <f>IF(ISNUMBER('2014-basis'!D160),'2014-basis'!D160*'Forudsætninger 2018 opregning'!$B$12,IF(ISTEXT('2014-basis'!D160),'2014-basis'!D160,""))</f>
        <v/>
      </c>
      <c r="E168" s="111" t="str">
        <f>IF(ISNUMBER('2014-basis'!E160),'2014-basis'!E160*'Forudsætninger 2018 opregning'!$B$12,IF(ISTEXT('2014-basis'!E160),'2014-basis'!E160,""))</f>
        <v/>
      </c>
      <c r="F168" s="112" t="str">
        <f>IF(ISNUMBER('2014-basis'!F160),'2014-basis'!F160*'Forudsætninger 2018 opregning'!$B$12,IF(ISTEXT('2014-basis'!F160),'2014-basis'!F160,""))</f>
        <v/>
      </c>
      <c r="I168" s="52"/>
      <c r="J168" s="53"/>
      <c r="K168" s="53"/>
      <c r="L168" s="53"/>
      <c r="M168" s="53"/>
      <c r="N168" s="53"/>
    </row>
    <row r="169" spans="1:14" x14ac:dyDescent="0.2">
      <c r="A169" s="54"/>
      <c r="B169" s="55" t="str">
        <f>IF(ISNUMBER('Prisopregnede 2018-priser'!#REF!),'Prisopregnede 2018-priser'!#REF!*$B$11,IF(ISTEXT('Prisopregnede 2018-priser'!#REF!),'Prisopregnede 2018-priser'!#REF!,""))</f>
        <v/>
      </c>
      <c r="C169" s="55" t="str">
        <f>IF(ISNUMBER('Prisopregnede 2018-priser'!#REF!),'Prisopregnede 2018-priser'!#REF!*$B$11,IF(ISTEXT('Prisopregnede 2018-priser'!#REF!),'Prisopregnede 2018-priser'!#REF!,""))</f>
        <v/>
      </c>
      <c r="D169" s="55" t="str">
        <f>IF(ISNUMBER('Prisopregnede 2018-priser'!#REF!),'Prisopregnede 2018-priser'!#REF!*$B$11,IF(ISTEXT('Prisopregnede 2018-priser'!#REF!),'Prisopregnede 2018-priser'!#REF!,""))</f>
        <v/>
      </c>
      <c r="E169" s="54"/>
      <c r="F169" s="54"/>
    </row>
    <row r="170" spans="1:14" x14ac:dyDescent="0.2">
      <c r="B170" s="49" t="str">
        <f>IF(ISNUMBER('Prisopregnede 2018-priser'!B173),'Prisopregnede 2018-priser'!B173*$B$11,IF(ISTEXT('Prisopregnede 2018-priser'!B173),'Prisopregnede 2018-priser'!B173,""))</f>
        <v/>
      </c>
      <c r="C170" s="49" t="str">
        <f>IF(ISNUMBER('Prisopregnede 2018-priser'!C173),'Prisopregnede 2018-priser'!C173*$B$11,IF(ISTEXT('Prisopregnede 2018-priser'!C173),'Prisopregnede 2018-priser'!C173,""))</f>
        <v/>
      </c>
      <c r="D170" s="49" t="str">
        <f>IF(ISNUMBER('Prisopregnede 2018-priser'!D173),'Prisopregnede 2018-priser'!D173*$B$11,IF(ISTEXT('Prisopregnede 2018-priser'!D173),'Prisopregnede 2018-priser'!D173,""))</f>
        <v/>
      </c>
    </row>
    <row r="171" spans="1:14" ht="15.75" x14ac:dyDescent="0.25">
      <c r="A171" s="67" t="s">
        <v>75</v>
      </c>
      <c r="B171" s="69" t="str">
        <f>A1</f>
        <v>2022-priser</v>
      </c>
      <c r="C171" s="49" t="str">
        <f>IF(ISNUMBER('Prisopregnede 2018-priser'!C174),'Prisopregnede 2018-priser'!C174*$B$11,IF(ISTEXT('Prisopregnede 2018-priser'!C174),'Prisopregnede 2018-priser'!C174,""))</f>
        <v/>
      </c>
      <c r="D171" s="49" t="s">
        <v>99</v>
      </c>
    </row>
    <row r="172" spans="1:14" ht="45" x14ac:dyDescent="0.25">
      <c r="A172" s="114" t="s">
        <v>0</v>
      </c>
      <c r="B172" s="75" t="s">
        <v>74</v>
      </c>
      <c r="C172" s="50"/>
      <c r="D172" s="50"/>
    </row>
    <row r="173" spans="1:14" ht="15" x14ac:dyDescent="0.2">
      <c r="A173" s="115" t="s">
        <v>68</v>
      </c>
      <c r="B173" s="116" t="s">
        <v>99</v>
      </c>
      <c r="C173" s="50"/>
      <c r="D173" s="50"/>
    </row>
    <row r="174" spans="1:14" x14ac:dyDescent="0.2">
      <c r="A174" s="79"/>
      <c r="B174" s="95" t="str">
        <f>IF(ISNUMBER('Prisopregnede 2018-priser'!B177),'Prisopregnede 2018-priser'!B177*$B$11,IF(ISTEXT('Prisopregnede 2018-priser'!B177),'Prisopregnede 2018-priser'!B177,""))</f>
        <v/>
      </c>
      <c r="C174" s="50"/>
      <c r="D174" s="50"/>
    </row>
    <row r="175" spans="1:14" x14ac:dyDescent="0.2">
      <c r="A175" s="80" t="s">
        <v>69</v>
      </c>
      <c r="B175" s="95" t="str">
        <f>IF(ISNUMBER('Prisopregnede 2018-priser'!B178),'Prisopregnede 2018-priser'!B178*$B$11,IF(ISTEXT('Prisopregnede 2018-priser'!B178),'Prisopregnede 2018-priser'!B178,""))</f>
        <v/>
      </c>
      <c r="C175" s="50"/>
      <c r="D175" s="50"/>
    </row>
    <row r="176" spans="1:14" x14ac:dyDescent="0.2">
      <c r="A176" s="81" t="s">
        <v>69</v>
      </c>
      <c r="B176" s="78">
        <f>IF(ISNUMBER('2014-basis (ex pendler)'!D132),'2014-basis (ex pendler)'!D132*B$11,IF(ISTEXT('2014-basis (ex pendler)'!D132),'2014-basis (ex pendler)'!D132,""))</f>
        <v>236.97959949635023</v>
      </c>
      <c r="C176" s="50"/>
      <c r="D176" s="50"/>
    </row>
    <row r="177" spans="1:4" x14ac:dyDescent="0.2">
      <c r="A177" s="117"/>
      <c r="B177" s="118" t="str">
        <f>IF(ISNUMBER('Prisopregnede 2018-priser'!B180),'Prisopregnede 2018-priser'!B180*$B$11,IF(ISTEXT('Prisopregnede 2018-priser'!B180),'Prisopregnede 2018-priser'!B180,""))</f>
        <v/>
      </c>
      <c r="C177" s="49" t="str">
        <f>IF(ISNUMBER('Prisopregnede 2018-priser'!C180),'Prisopregnede 2018-priser'!C180*$B$11,IF(ISTEXT('Prisopregnede 2018-priser'!C180),'Prisopregnede 2018-priser'!C180,""))</f>
        <v/>
      </c>
      <c r="D177" s="49" t="str">
        <f>IF(ISNUMBER('Prisopregnede 2018-priser'!D180),'Prisopregnede 2018-priser'!D180*$B$11,IF(ISTEXT('Prisopregnede 2018-priser'!D180),'Prisopregnede 2018-priser'!D180,""))</f>
        <v/>
      </c>
    </row>
    <row r="178" spans="1:4" x14ac:dyDescent="0.2">
      <c r="A178" s="117"/>
      <c r="B178" s="118" t="str">
        <f>IF(ISNUMBER('Prisopregnede 2018-priser'!B181),'Prisopregnede 2018-priser'!B181*$B$11,IF(ISTEXT('Prisopregnede 2018-priser'!B181),'Prisopregnede 2018-priser'!B181,""))</f>
        <v/>
      </c>
      <c r="C178" s="49" t="str">
        <f>IF(ISNUMBER('Prisopregnede 2018-priser'!C181),'Prisopregnede 2018-priser'!C181*$B$11,IF(ISTEXT('Prisopregnede 2018-priser'!C181),'Prisopregnede 2018-priser'!C181,""))</f>
        <v/>
      </c>
      <c r="D178" s="49" t="str">
        <f>IF(ISNUMBER('Prisopregnede 2018-priser'!D181),'Prisopregnede 2018-priser'!D181*$B$11,IF(ISTEXT('Prisopregnede 2018-priser'!D181),'Prisopregnede 2018-priser'!D181,""))</f>
        <v/>
      </c>
    </row>
    <row r="179" spans="1:4" ht="15.75" x14ac:dyDescent="0.25">
      <c r="A179" s="67" t="s">
        <v>116</v>
      </c>
      <c r="B179" s="69" t="str">
        <f>A1</f>
        <v>2022-priser</v>
      </c>
      <c r="C179" s="49" t="str">
        <f>IF(ISNUMBER('Prisopregnede 2018-priser'!C182),'Prisopregnede 2018-priser'!C182*$B$11,IF(ISTEXT('Prisopregnede 2018-priser'!C182),'Prisopregnede 2018-priser'!C182,""))</f>
        <v/>
      </c>
      <c r="D179" s="49" t="str">
        <f>IF(ISNUMBER('Prisopregnede 2018-priser'!D182),'Prisopregnede 2018-priser'!D182*$B$11,IF(ISTEXT('Prisopregnede 2018-priser'!D182),'Prisopregnede 2018-priser'!D182,""))</f>
        <v/>
      </c>
    </row>
    <row r="180" spans="1:4" ht="15" x14ac:dyDescent="0.2">
      <c r="A180" s="117"/>
      <c r="B180" s="116" t="str">
        <f>IF(ISNUMBER('Prisopregnede 2018-priser'!#REF!),'Prisopregnede 2018-priser'!#REF!*$B$11,IF(ISTEXT('Prisopregnede 2018-priser'!#REF!),'Prisopregnede 2018-priser'!#REF!,""))</f>
        <v/>
      </c>
      <c r="C180" s="49" t="str">
        <f>IF(ISNUMBER('Prisopregnede 2018-priser'!C183),'Prisopregnede 2018-priser'!C183*$B$11,IF(ISTEXT('Prisopregnede 2018-priser'!C183),'Prisopregnede 2018-priser'!C183,""))</f>
        <v/>
      </c>
      <c r="D180" s="49" t="str">
        <f>IF(ISNUMBER('Prisopregnede 2018-priser'!D183),'Prisopregnede 2018-priser'!D183*$B$11,IF(ISTEXT('Prisopregnede 2018-priser'!D183),'Prisopregnede 2018-priser'!D183,""))</f>
        <v/>
      </c>
    </row>
    <row r="181" spans="1:4" x14ac:dyDescent="0.2">
      <c r="A181" s="117" t="s">
        <v>89</v>
      </c>
      <c r="B181" s="78">
        <f>IF(ISNUMBER('2014-basis (ex pendler)'!B140),'2014-basis (ex pendler)'!B140*B$11,IF(ISTEXT('2014-basis (ex pendler)'!B140),'2014-basis (ex pendler)'!B140,""))</f>
        <v>310.95872484641831</v>
      </c>
      <c r="C181" s="49" t="str">
        <f>IF(ISNUMBER('Prisopregnede 2018-priser'!C184),'Prisopregnede 2018-priser'!C184*$B$11,IF(ISTEXT('Prisopregnede 2018-priser'!C184),'Prisopregnede 2018-priser'!C184,""))</f>
        <v/>
      </c>
      <c r="D181" s="49" t="str">
        <f>IF(ISNUMBER('Prisopregnede 2018-priser'!D184),'Prisopregnede 2018-priser'!D184*$B$11,IF(ISTEXT('Prisopregnede 2018-priser'!D184),'Prisopregnede 2018-priser'!D184,""))</f>
        <v/>
      </c>
    </row>
    <row r="182" spans="1:4" x14ac:dyDescent="0.2">
      <c r="A182" s="117" t="s">
        <v>90</v>
      </c>
      <c r="B182" s="78">
        <f>IF(ISNUMBER('2014-basis (ex pendler)'!B141),'2014-basis (ex pendler)'!B141*B$11,IF(ISTEXT('2014-basis (ex pendler)'!B141),'2014-basis (ex pendler)'!B141,""))</f>
        <v>154.90310815644796</v>
      </c>
      <c r="C182" s="49" t="str">
        <f>IF(ISNUMBER('Prisopregnede 2018-priser'!C185),'Prisopregnede 2018-priser'!C185*$B$11,IF(ISTEXT('Prisopregnede 2018-priser'!C185),'Prisopregnede 2018-priser'!C185,""))</f>
        <v/>
      </c>
      <c r="D182" s="49" t="str">
        <f>IF(ISNUMBER('Prisopregnede 2018-priser'!D185),'Prisopregnede 2018-priser'!D185*$B$11,IF(ISTEXT('Prisopregnede 2018-priser'!D185),'Prisopregnede 2018-priser'!D185,""))</f>
        <v/>
      </c>
    </row>
    <row r="183" spans="1:4" x14ac:dyDescent="0.2">
      <c r="A183" s="117" t="s">
        <v>17</v>
      </c>
      <c r="B183" s="78">
        <f>IF(ISNUMBER('2014-basis (ex pendler)'!B142),'2014-basis (ex pendler)'!B142*B$11,IF(ISTEXT('2014-basis (ex pendler)'!B142),'2014-basis (ex pendler)'!B142,""))</f>
        <v>99.413796434700672</v>
      </c>
      <c r="C183" s="49" t="str">
        <f>IF(ISNUMBER('Prisopregnede 2018-priser'!C186),'Prisopregnede 2018-priser'!C186*$B$11,IF(ISTEXT('Prisopregnede 2018-priser'!C186),'Prisopregnede 2018-priser'!C186,""))</f>
        <v/>
      </c>
      <c r="D183" s="49" t="str">
        <f>IF(ISNUMBER('Prisopregnede 2018-priser'!D186),'Prisopregnede 2018-priser'!D186*$B$11,IF(ISTEXT('Prisopregnede 2018-priser'!D186),'Prisopregnede 2018-priser'!D186,""))</f>
        <v/>
      </c>
    </row>
    <row r="184" spans="1:4" x14ac:dyDescent="0.2">
      <c r="A184" s="119" t="s">
        <v>93</v>
      </c>
      <c r="B184" s="85">
        <f>IF(ISNUMBER('2014-basis (ex pendler)'!B143),'2014-basis (ex pendler)'!B143*B$11,IF(ISTEXT('2014-basis (ex pendler)'!B143),'2014-basis (ex pendler)'!B143,""))</f>
        <v>447.09382765955729</v>
      </c>
      <c r="C184" s="49" t="str">
        <f>IF(ISNUMBER('Prisopregnede 2018-priser'!C187),'Prisopregnede 2018-priser'!C187*$B$11,IF(ISTEXT('Prisopregnede 2018-priser'!C187),'Prisopregnede 2018-priser'!C187,""))</f>
        <v/>
      </c>
      <c r="D184" s="49" t="str">
        <f>IF(ISNUMBER('Prisopregnede 2018-priser'!D187),'Prisopregnede 2018-priser'!D187*$B$11,IF(ISTEXT('Prisopregnede 2018-priser'!D187),'Prisopregnede 2018-priser'!D187,""))</f>
        <v/>
      </c>
    </row>
    <row r="185" spans="1:4" x14ac:dyDescent="0.2">
      <c r="B185" s="53"/>
    </row>
  </sheetData>
  <mergeCells count="6">
    <mergeCell ref="F14:F15"/>
    <mergeCell ref="C77:D77"/>
    <mergeCell ref="K77:L77"/>
    <mergeCell ref="F94:F95"/>
    <mergeCell ref="C157:D157"/>
    <mergeCell ref="K157:L157"/>
  </mergeCells>
  <pageMargins left="0.7" right="0.7" top="0.75" bottom="0.75" header="0.3" footer="0.3"/>
  <pageSetup paperSize="9" scale="47" orientation="portrait" horizontalDpi="4294967292" r:id="rId1"/>
  <colBreaks count="1" manualBreakCount="1">
    <brk id="8" max="18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184"/>
  <sheetViews>
    <sheetView zoomScale="90" zoomScaleNormal="90" workbookViewId="0">
      <selection activeCell="B10" sqref="B10"/>
    </sheetView>
  </sheetViews>
  <sheetFormatPr defaultColWidth="9.140625" defaultRowHeight="12.75" x14ac:dyDescent="0.2"/>
  <cols>
    <col min="1" max="1" width="82.28515625" style="50" bestFit="1" customWidth="1"/>
    <col min="2" max="3" width="19.7109375" style="49" customWidth="1"/>
    <col min="4" max="4" width="21.140625" style="49" customWidth="1"/>
    <col min="5" max="5" width="14.42578125" style="50" customWidth="1"/>
    <col min="6" max="6" width="21.42578125" style="50" customWidth="1"/>
    <col min="7" max="7" width="20.28515625" style="50" customWidth="1"/>
    <col min="8" max="8" width="10.42578125" style="50" customWidth="1"/>
    <col min="9" max="9" width="70.28515625" style="50" bestFit="1" customWidth="1"/>
    <col min="10" max="10" width="13.5703125" style="50" bestFit="1" customWidth="1"/>
    <col min="11" max="11" width="17" style="50" customWidth="1"/>
    <col min="12" max="12" width="16.28515625" style="50" customWidth="1"/>
    <col min="13" max="13" width="14.85546875" style="50" customWidth="1"/>
    <col min="14" max="14" width="16.28515625" style="50" customWidth="1"/>
    <col min="15" max="16384" width="9.140625" style="50"/>
  </cols>
  <sheetData>
    <row r="1" spans="1:7" ht="23.25" x14ac:dyDescent="0.35">
      <c r="A1" s="136" t="s">
        <v>129</v>
      </c>
      <c r="B1" s="137"/>
      <c r="C1" s="137"/>
      <c r="D1" s="137"/>
      <c r="E1" s="138"/>
      <c r="F1" s="138"/>
      <c r="G1" s="139"/>
    </row>
    <row r="2" spans="1:7" ht="45" x14ac:dyDescent="0.2">
      <c r="A2" s="143" t="s">
        <v>102</v>
      </c>
      <c r="B2" s="86" t="s">
        <v>1</v>
      </c>
      <c r="C2" s="86" t="s">
        <v>2</v>
      </c>
      <c r="D2" s="86" t="s">
        <v>119</v>
      </c>
      <c r="E2" s="86" t="s">
        <v>107</v>
      </c>
      <c r="F2" s="86"/>
      <c r="G2" s="56" t="s">
        <v>126</v>
      </c>
    </row>
    <row r="3" spans="1:7" x14ac:dyDescent="0.2">
      <c r="A3" s="126" t="s">
        <v>123</v>
      </c>
      <c r="B3" s="127">
        <v>0</v>
      </c>
      <c r="C3" s="127">
        <v>0</v>
      </c>
      <c r="D3" s="128">
        <v>0.51149999999999995</v>
      </c>
      <c r="E3" s="127">
        <v>0</v>
      </c>
      <c r="F3" s="127"/>
      <c r="G3" s="129">
        <v>0</v>
      </c>
    </row>
    <row r="4" spans="1:7" x14ac:dyDescent="0.2">
      <c r="A4" s="126" t="s">
        <v>83</v>
      </c>
      <c r="B4" s="130">
        <v>99.4</v>
      </c>
      <c r="C4" s="130">
        <v>99.4</v>
      </c>
      <c r="D4" s="130">
        <v>99.4</v>
      </c>
      <c r="E4" s="130">
        <v>99.4</v>
      </c>
      <c r="F4" s="127"/>
      <c r="G4" s="130">
        <v>99.4</v>
      </c>
    </row>
    <row r="5" spans="1:7" x14ac:dyDescent="0.2">
      <c r="A5" s="126" t="s">
        <v>118</v>
      </c>
      <c r="B5" s="130">
        <v>102.6</v>
      </c>
      <c r="C5" s="130">
        <f>B5</f>
        <v>102.6</v>
      </c>
      <c r="D5" s="130">
        <f>B5</f>
        <v>102.6</v>
      </c>
      <c r="E5" s="149">
        <f>B5</f>
        <v>102.6</v>
      </c>
      <c r="F5" s="127"/>
      <c r="G5" s="150">
        <f>B5</f>
        <v>102.6</v>
      </c>
    </row>
    <row r="6" spans="1:7" x14ac:dyDescent="0.2">
      <c r="A6" s="131" t="s">
        <v>131</v>
      </c>
      <c r="B6" s="132">
        <v>103.5</v>
      </c>
      <c r="C6" s="130">
        <f>B6</f>
        <v>103.5</v>
      </c>
      <c r="D6" s="130">
        <f>B6</f>
        <v>103.5</v>
      </c>
      <c r="E6" s="149">
        <f>B6</f>
        <v>103.5</v>
      </c>
      <c r="F6" s="149"/>
      <c r="G6" s="150">
        <f>B6</f>
        <v>103.5</v>
      </c>
    </row>
    <row r="7" spans="1:7" x14ac:dyDescent="0.2">
      <c r="A7" s="131" t="s">
        <v>132</v>
      </c>
      <c r="B7" s="133">
        <v>1.4E-2</v>
      </c>
      <c r="C7" s="134">
        <f t="shared" ref="C7:C9" si="0">B7</f>
        <v>1.4E-2</v>
      </c>
      <c r="D7" s="134">
        <f t="shared" ref="D7:E9" si="1">B7</f>
        <v>1.4E-2</v>
      </c>
      <c r="E7" s="134">
        <f t="shared" si="1"/>
        <v>1.4E-2</v>
      </c>
      <c r="F7" s="134"/>
      <c r="G7" s="135">
        <f>B7</f>
        <v>1.4E-2</v>
      </c>
    </row>
    <row r="8" spans="1:7" x14ac:dyDescent="0.2">
      <c r="A8" s="131" t="s">
        <v>133</v>
      </c>
      <c r="B8" s="133">
        <v>1.7999999999999999E-2</v>
      </c>
      <c r="C8" s="134">
        <f t="shared" si="0"/>
        <v>1.7999999999999999E-2</v>
      </c>
      <c r="D8" s="134">
        <f t="shared" si="1"/>
        <v>1.7999999999999999E-2</v>
      </c>
      <c r="E8" s="134">
        <f t="shared" si="1"/>
        <v>1.7999999999999999E-2</v>
      </c>
      <c r="F8" s="134"/>
      <c r="G8" s="135">
        <f>B8</f>
        <v>1.7999999999999999E-2</v>
      </c>
    </row>
    <row r="9" spans="1:7" x14ac:dyDescent="0.2">
      <c r="A9" s="131" t="s">
        <v>140</v>
      </c>
      <c r="B9" s="133">
        <v>-8.9999999999999993E-3</v>
      </c>
      <c r="C9" s="134">
        <f t="shared" si="0"/>
        <v>-8.9999999999999993E-3</v>
      </c>
      <c r="D9" s="134">
        <f t="shared" si="1"/>
        <v>-8.9999999999999993E-3</v>
      </c>
      <c r="E9" s="134">
        <f t="shared" si="1"/>
        <v>-8.9999999999999993E-3</v>
      </c>
      <c r="F9" s="134"/>
      <c r="G9" s="135">
        <f>B9</f>
        <v>-8.9999999999999993E-3</v>
      </c>
    </row>
    <row r="10" spans="1:7" x14ac:dyDescent="0.2">
      <c r="A10" s="140" t="s">
        <v>105</v>
      </c>
      <c r="B10" s="141">
        <f>(1-B3)*B6/B4*(1+B7)*(1+B8)*(1+B9)</f>
        <v>1.0651563306036216</v>
      </c>
      <c r="C10" s="141">
        <f t="shared" ref="C10" si="2">(1-C3)*C6/C4*(1+C7)*(1+C8)*(1+C9)</f>
        <v>1.0651563306036216</v>
      </c>
      <c r="D10" s="141">
        <f>(1-D3)*D6/D4*(1+D7)*(1+D8)*(1+D9)</f>
        <v>0.52032886749986917</v>
      </c>
      <c r="E10" s="141">
        <f>E6/E5*(1+E7)*(1+E8)*(1+E9)</f>
        <v>1.0319350805263157</v>
      </c>
      <c r="F10" s="141"/>
      <c r="G10" s="142">
        <f>(1+G7)*(1+G8)</f>
        <v>1.0322519999999999</v>
      </c>
    </row>
    <row r="12" spans="1:7" ht="15.75" x14ac:dyDescent="0.25">
      <c r="A12" s="67" t="s">
        <v>76</v>
      </c>
      <c r="B12" s="91" t="str">
        <f>A1</f>
        <v>2021-priser</v>
      </c>
      <c r="C12" s="91" t="str">
        <f>B12</f>
        <v>2021-priser</v>
      </c>
      <c r="D12" s="92" t="str">
        <f>C12</f>
        <v>2021-priser</v>
      </c>
    </row>
    <row r="13" spans="1:7" ht="15" x14ac:dyDescent="0.25">
      <c r="A13" s="70"/>
      <c r="B13" s="71"/>
      <c r="C13" s="71"/>
      <c r="D13" s="72"/>
      <c r="F13" s="199" t="s">
        <v>130</v>
      </c>
      <c r="G13" s="146" t="str">
        <f>A1</f>
        <v>2021-priser</v>
      </c>
    </row>
    <row r="14" spans="1:7" ht="60" x14ac:dyDescent="0.2">
      <c r="A14" s="73" t="s">
        <v>0</v>
      </c>
      <c r="B14" s="74" t="s">
        <v>1</v>
      </c>
      <c r="C14" s="74" t="s">
        <v>2</v>
      </c>
      <c r="D14" s="75" t="s">
        <v>122</v>
      </c>
      <c r="F14" s="200"/>
      <c r="G14" s="147" t="s">
        <v>127</v>
      </c>
    </row>
    <row r="15" spans="1:7" ht="15.75" x14ac:dyDescent="0.25">
      <c r="A15" s="93" t="s">
        <v>4</v>
      </c>
      <c r="B15" s="94"/>
      <c r="C15" s="94"/>
      <c r="D15" s="95"/>
      <c r="F15" s="57"/>
      <c r="G15" s="58"/>
    </row>
    <row r="16" spans="1:7" x14ac:dyDescent="0.2">
      <c r="A16" s="79"/>
      <c r="B16" s="94"/>
      <c r="C16" s="94"/>
      <c r="D16" s="95"/>
      <c r="F16" s="57"/>
      <c r="G16" s="58"/>
    </row>
    <row r="17" spans="1:7" x14ac:dyDescent="0.2">
      <c r="A17" s="80" t="s">
        <v>5</v>
      </c>
      <c r="B17" s="94"/>
      <c r="C17" s="94"/>
      <c r="D17" s="95"/>
      <c r="F17" s="57"/>
      <c r="G17" s="58"/>
    </row>
    <row r="18" spans="1:7" x14ac:dyDescent="0.2">
      <c r="A18" s="81" t="s">
        <v>6</v>
      </c>
      <c r="B18" s="77">
        <f>IF(ISNUMBER('2014-basis (ex pendler)'!B7),'2014-basis (ex pendler)'!B7*B$10,IF(ISTEXT('2014-basis (ex pendler)'!B7),'2014-basis (ex pendler)'!B7,""))</f>
        <v>204.48871234928325</v>
      </c>
      <c r="C18" s="77" t="str">
        <f>IF(ISNUMBER('2014-basis (ex pendler)'!C7),'2014-basis (ex pendler)'!C7*C$10,IF(ISTEXT('2014-basis (ex pendler)'!C7),'2014-basis (ex pendler)'!C7,""))</f>
        <v/>
      </c>
      <c r="D18" s="78">
        <f>IF(ISNUMBER('2014-basis (ex pendler)'!D7),'2014-basis (ex pendler)'!D7*D$10-G18,IF(ISTEXT('2014-basis (ex pendler)'!D7),'2014-basis (ex pendler)'!D7,""))</f>
        <v>56.826559741558746</v>
      </c>
      <c r="F18" s="61">
        <v>7.6</v>
      </c>
      <c r="G18" s="60">
        <f t="shared" ref="G18:G49" si="3">IF(F18="","",F18*$G$10)</f>
        <v>7.8451151999999995</v>
      </c>
    </row>
    <row r="19" spans="1:7" x14ac:dyDescent="0.2">
      <c r="A19" s="81" t="s">
        <v>7</v>
      </c>
      <c r="B19" s="77">
        <f>IF(ISNUMBER('2014-basis (ex pendler)'!B8),'2014-basis (ex pendler)'!B8*$B$10,IF(ISTEXT('2014-basis (ex pendler)'!B8),'2014-basis (ex pendler)'!B8,""))</f>
        <v>102.24435617464162</v>
      </c>
      <c r="C19" s="77" t="str">
        <f>IF(ISNUMBER('2014-basis (ex pendler)'!C8),'2014-basis (ex pendler)'!C8*C$10,IF(ISTEXT('2014-basis (ex pendler)'!C8),'2014-basis (ex pendler)'!C8,""))</f>
        <v/>
      </c>
      <c r="D19" s="78">
        <f>IF(ISNUMBER('2014-basis (ex pendler)'!D8),'2014-basis (ex pendler)'!D8*D$10-G19,IF(ISTEXT('2014-basis (ex pendler)'!D8),'2014-basis (ex pendler)'!D8,""))</f>
        <v>44.610567703313698</v>
      </c>
      <c r="F19" s="61">
        <v>0.33</v>
      </c>
      <c r="G19" s="60">
        <f t="shared" si="3"/>
        <v>0.34064316</v>
      </c>
    </row>
    <row r="20" spans="1:7" x14ac:dyDescent="0.2">
      <c r="A20" s="81" t="s">
        <v>8</v>
      </c>
      <c r="B20" s="77" t="str">
        <f>IF(ISNUMBER('2014-basis (ex pendler)'!B9),'2014-basis (ex pendler)'!B9*$B$10,IF(ISTEXT('2014-basis (ex pendler)'!B9),'2014-basis (ex pendler)'!B9,""))</f>
        <v>Gratis</v>
      </c>
      <c r="C20" s="77" t="str">
        <f>IF(ISNUMBER('2014-basis (ex pendler)'!C9),'2014-basis (ex pendler)'!C9*C$10,IF(ISTEXT('2014-basis (ex pendler)'!C9),'2014-basis (ex pendler)'!C9,""))</f>
        <v/>
      </c>
      <c r="D20" s="78" t="str">
        <f>IF(ISNUMBER('2014-basis (ex pendler)'!D9),'2014-basis (ex pendler)'!D9*D$10-G20,IF(ISTEXT('2014-basis (ex pendler)'!D9),'2014-basis (ex pendler)'!D9,""))</f>
        <v/>
      </c>
      <c r="F20" s="61">
        <v>0</v>
      </c>
      <c r="G20" s="60">
        <f t="shared" si="3"/>
        <v>0</v>
      </c>
    </row>
    <row r="21" spans="1:7" x14ac:dyDescent="0.2">
      <c r="A21" s="81" t="s">
        <v>10</v>
      </c>
      <c r="B21" s="77">
        <f>IF(ISNUMBER('2014-basis (ex pendler)'!B10),'2014-basis (ex pendler)'!B10*$B$10,IF(ISTEXT('2014-basis (ex pendler)'!B10),'2014-basis (ex pendler)'!B10,""))</f>
        <v>102.24435617464162</v>
      </c>
      <c r="C21" s="77" t="str">
        <f>IF(ISNUMBER('2014-basis (ex pendler)'!C10),'2014-basis (ex pendler)'!C10*C$10,IF(ISTEXT('2014-basis (ex pendler)'!C10),'2014-basis (ex pendler)'!C10,""))</f>
        <v/>
      </c>
      <c r="D21" s="78">
        <f>IF(ISNUMBER('2014-basis (ex pendler)'!D10),'2014-basis (ex pendler)'!D10*D$10-G21,IF(ISTEXT('2014-basis (ex pendler)'!D10),'2014-basis (ex pendler)'!D10,""))</f>
        <v>44.951210863313698</v>
      </c>
      <c r="F21" s="61">
        <v>0</v>
      </c>
      <c r="G21" s="60">
        <f t="shared" si="3"/>
        <v>0</v>
      </c>
    </row>
    <row r="22" spans="1:7" x14ac:dyDescent="0.2">
      <c r="A22" s="81" t="s">
        <v>11</v>
      </c>
      <c r="B22" s="77">
        <f>IF(ISNUMBER('2014-basis (ex pendler)'!B11),'2014-basis (ex pendler)'!B11*$B$10,IF(ISTEXT('2014-basis (ex pendler)'!B11),'2014-basis (ex pendler)'!B11,""))</f>
        <v>102.24435617464162</v>
      </c>
      <c r="C22" s="77" t="str">
        <f>IF(ISNUMBER('2014-basis (ex pendler)'!C11),'2014-basis (ex pendler)'!C11*C$10,IF(ISTEXT('2014-basis (ex pendler)'!C11),'2014-basis (ex pendler)'!C11,""))</f>
        <v/>
      </c>
      <c r="D22" s="78">
        <f>IF(ISNUMBER('2014-basis (ex pendler)'!D11),'2014-basis (ex pendler)'!D11*D$10-G22,IF(ISTEXT('2014-basis (ex pendler)'!D11),'2014-basis (ex pendler)'!D11,""))</f>
        <v>44.951210863313698</v>
      </c>
      <c r="F22" s="61">
        <v>0</v>
      </c>
      <c r="G22" s="60">
        <f t="shared" si="3"/>
        <v>0</v>
      </c>
    </row>
    <row r="23" spans="1:7" x14ac:dyDescent="0.2">
      <c r="A23" s="82" t="s">
        <v>12</v>
      </c>
      <c r="B23" s="77">
        <f>IF(ISNUMBER('2014-basis (ex pendler)'!B12),'2014-basis (ex pendler)'!B12*$B$10,IF(ISTEXT('2014-basis (ex pendler)'!B12),'2014-basis (ex pendler)'!B12,""))</f>
        <v>152.3173552763179</v>
      </c>
      <c r="C23" s="77" t="str">
        <f>IF(ISNUMBER('2014-basis (ex pendler)'!C12),'2014-basis (ex pendler)'!C12*C$10,IF(ISTEXT('2014-basis (ex pendler)'!C12),'2014-basis (ex pendler)'!C12,""))</f>
        <v/>
      </c>
      <c r="D23" s="78" t="str">
        <f>IF(ISNUMBER('2014-basis (ex pendler)'!D12),'2014-basis (ex pendler)'!D12*D$10-G23,IF(ISTEXT('2014-basis (ex pendler)'!D12),'2014-basis (ex pendler)'!D12,""))</f>
        <v/>
      </c>
      <c r="F23" s="61">
        <v>0</v>
      </c>
      <c r="G23" s="60">
        <f t="shared" si="3"/>
        <v>0</v>
      </c>
    </row>
    <row r="24" spans="1:7" x14ac:dyDescent="0.2">
      <c r="A24" s="81" t="s">
        <v>13</v>
      </c>
      <c r="B24" s="77">
        <f>IF(ISNUMBER('2014-basis (ex pendler)'!B13),'2014-basis (ex pendler)'!B13*$B$10,IF(ISTEXT('2014-basis (ex pendler)'!B13),'2014-basis (ex pendler)'!B13,""))</f>
        <v>82.01703745647886</v>
      </c>
      <c r="C24" s="77" t="str">
        <f>IF(ISNUMBER('2014-basis (ex pendler)'!C13),'2014-basis (ex pendler)'!C13*C$10,IF(ISTEXT('2014-basis (ex pendler)'!C13),'2014-basis (ex pendler)'!C13,""))</f>
        <v/>
      </c>
      <c r="D24" s="78" t="str">
        <f>IF(ISNUMBER('2014-basis (ex pendler)'!D13),'2014-basis (ex pendler)'!D13*D$10-G24,IF(ISTEXT('2014-basis (ex pendler)'!D13),'2014-basis (ex pendler)'!D13,""))</f>
        <v/>
      </c>
      <c r="F24" s="61">
        <v>0</v>
      </c>
      <c r="G24" s="60">
        <f t="shared" si="3"/>
        <v>0</v>
      </c>
    </row>
    <row r="25" spans="1:7" x14ac:dyDescent="0.2">
      <c r="A25" s="79"/>
      <c r="B25" s="77" t="str">
        <f>IF(ISNUMBER('2014-basis (ex pendler)'!B14),'2014-basis (ex pendler)'!B14*$B$10,IF(ISTEXT('2014-basis (ex pendler)'!B14),'2014-basis (ex pendler)'!B14,""))</f>
        <v/>
      </c>
      <c r="C25" s="77" t="str">
        <f>IF(ISNUMBER('2014-basis (ex pendler)'!C14),'2014-basis (ex pendler)'!C14*C$10,IF(ISTEXT('2014-basis (ex pendler)'!C14),'2014-basis (ex pendler)'!C14,""))</f>
        <v/>
      </c>
      <c r="D25" s="78" t="str">
        <f>IF(ISNUMBER('2014-basis (ex pendler)'!D14),'2014-basis (ex pendler)'!D14*D$10-G25,IF(ISTEXT('2014-basis (ex pendler)'!D14),'2014-basis (ex pendler)'!D14,""))</f>
        <v/>
      </c>
      <c r="F25" s="61">
        <v>0</v>
      </c>
      <c r="G25" s="60">
        <f t="shared" si="3"/>
        <v>0</v>
      </c>
    </row>
    <row r="26" spans="1:7" x14ac:dyDescent="0.2">
      <c r="A26" s="80" t="s">
        <v>17</v>
      </c>
      <c r="B26" s="77" t="str">
        <f>IF(ISNUMBER('2014-basis (ex pendler)'!B15),'2014-basis (ex pendler)'!B15*$B$10,IF(ISTEXT('2014-basis (ex pendler)'!B15),'2014-basis (ex pendler)'!B15,""))</f>
        <v/>
      </c>
      <c r="C26" s="77" t="str">
        <f>IF(ISNUMBER('2014-basis (ex pendler)'!C15),'2014-basis (ex pendler)'!C15*C$10,IF(ISTEXT('2014-basis (ex pendler)'!C15),'2014-basis (ex pendler)'!C15,""))</f>
        <v/>
      </c>
      <c r="D26" s="78" t="str">
        <f>IF(ISNUMBER('2014-basis (ex pendler)'!D15),'2014-basis (ex pendler)'!D15*D$10-G26,IF(ISTEXT('2014-basis (ex pendler)'!D15),'2014-basis (ex pendler)'!D15,""))</f>
        <v/>
      </c>
      <c r="F26" s="61">
        <v>0</v>
      </c>
      <c r="G26" s="60">
        <f t="shared" si="3"/>
        <v>0</v>
      </c>
    </row>
    <row r="27" spans="1:7" x14ac:dyDescent="0.2">
      <c r="A27" s="81" t="s">
        <v>18</v>
      </c>
      <c r="B27" s="77">
        <f>IF(ISNUMBER('2014-basis (ex pendler)'!B16),'2014-basis (ex pendler)'!B16*$B$10,IF(ISTEXT('2014-basis (ex pendler)'!B16),'2014-basis (ex pendler)'!B16,""))</f>
        <v>1195.9255733118282</v>
      </c>
      <c r="C27" s="77" t="str">
        <f>IF(ISNUMBER('2014-basis (ex pendler)'!C16),'2014-basis (ex pendler)'!C16*C$10,IF(ISTEXT('2014-basis (ex pendler)'!C16),'2014-basis (ex pendler)'!C16,""))</f>
        <v/>
      </c>
      <c r="D27" s="78">
        <f>IF(ISNUMBER('2014-basis (ex pendler)'!D16),'2014-basis (ex pendler)'!D16*D$10-G27,IF(ISTEXT('2014-basis (ex pendler)'!D16),'2014-basis (ex pendler)'!D16,""))</f>
        <v>338.05340309088962</v>
      </c>
      <c r="F27" s="61">
        <v>1.35</v>
      </c>
      <c r="G27" s="60">
        <f t="shared" si="3"/>
        <v>1.3935402000000001</v>
      </c>
    </row>
    <row r="28" spans="1:7" x14ac:dyDescent="0.2">
      <c r="A28" s="81" t="s">
        <v>19</v>
      </c>
      <c r="B28" s="77">
        <f>IF(ISNUMBER('2014-basis (ex pendler)'!B17),'2014-basis (ex pendler)'!B17*$B$10,IF(ISTEXT('2014-basis (ex pendler)'!B17),'2014-basis (ex pendler)'!B17,""))</f>
        <v>1435.1170789121775</v>
      </c>
      <c r="C28" s="77" t="str">
        <f>IF(ISNUMBER('2014-basis (ex pendler)'!C17),'2014-basis (ex pendler)'!C17*C$10,IF(ISTEXT('2014-basis (ex pendler)'!C17),'2014-basis (ex pendler)'!C17,""))</f>
        <v/>
      </c>
      <c r="D28" s="78">
        <f>IF(ISNUMBER('2014-basis (ex pendler)'!D17),'2014-basis (ex pendler)'!D17*D$10-G28,IF(ISTEXT('2014-basis (ex pendler)'!D17),'2014-basis (ex pendler)'!D17,""))</f>
        <v>377.54500123979369</v>
      </c>
      <c r="F28" s="61">
        <v>43.9</v>
      </c>
      <c r="G28" s="60">
        <f t="shared" si="3"/>
        <v>45.315862799999998</v>
      </c>
    </row>
    <row r="29" spans="1:7" x14ac:dyDescent="0.2">
      <c r="A29" s="81" t="s">
        <v>20</v>
      </c>
      <c r="B29" s="77">
        <f>IF(ISNUMBER('2014-basis (ex pendler)'!B18),'2014-basis (ex pendler)'!B18*$B$10,IF(ISTEXT('2014-basis (ex pendler)'!B18),'2014-basis (ex pendler)'!B18,""))</f>
        <v>385.42681822892047</v>
      </c>
      <c r="C29" s="77">
        <f>IF(ISNUMBER('2014-basis (ex pendler)'!C18),'2014-basis (ex pendler)'!C18*C$10,IF(ISTEXT('2014-basis (ex pendler)'!C18),'2014-basis (ex pendler)'!C18,""))</f>
        <v>597.96811243756713</v>
      </c>
      <c r="D29" s="78">
        <f>IF(ISNUMBER('2014-basis (ex pendler)'!D18),'2014-basis (ex pendler)'!D18*D$10-G29,IF(ISTEXT('2014-basis (ex pendler)'!D18),'2014-basis (ex pendler)'!D18,""))</f>
        <v>173.3338332842541</v>
      </c>
      <c r="F29" s="61">
        <v>8.89</v>
      </c>
      <c r="G29" s="60">
        <f t="shared" si="3"/>
        <v>9.1767202799999996</v>
      </c>
    </row>
    <row r="30" spans="1:7" x14ac:dyDescent="0.2">
      <c r="A30" s="81" t="s">
        <v>21</v>
      </c>
      <c r="B30" s="77">
        <f>IF(ISNUMBER('2014-basis (ex pendler)'!B19),'2014-basis (ex pendler)'!B19*$B$10,IF(ISTEXT('2014-basis (ex pendler)'!B19),'2014-basis (ex pendler)'!B19,""))</f>
        <v>492.00636066911886</v>
      </c>
      <c r="C30" s="77">
        <f>IF(ISNUMBER('2014-basis (ex pendler)'!C19),'2014-basis (ex pendler)'!C19*C$10,IF(ISTEXT('2014-basis (ex pendler)'!C19),'2014-basis (ex pendler)'!C19,""))</f>
        <v>717.55321367443571</v>
      </c>
      <c r="D30" s="78">
        <f>IF(ISNUMBER('2014-basis (ex pendler)'!D19),'2014-basis (ex pendler)'!D19*D$10-G30,IF(ISTEXT('2014-basis (ex pendler)'!D19),'2014-basis (ex pendler)'!D19,""))</f>
        <v>204.27859437856716</v>
      </c>
      <c r="F30" s="61">
        <v>25.08</v>
      </c>
      <c r="G30" s="60">
        <f t="shared" si="3"/>
        <v>25.888880159999996</v>
      </c>
    </row>
    <row r="31" spans="1:7" x14ac:dyDescent="0.2">
      <c r="A31" s="81" t="s">
        <v>22</v>
      </c>
      <c r="B31" s="77">
        <f>IF(ISNUMBER('2014-basis (ex pendler)'!B20),'2014-basis (ex pendler)'!B20*$B$10,IF(ISTEXT('2014-basis (ex pendler)'!B20),'2014-basis (ex pendler)'!B20,""))</f>
        <v>443.66956638632649</v>
      </c>
      <c r="C31" s="77">
        <f>IF(ISNUMBER('2014-basis (ex pendler)'!C20),'2014-basis (ex pendler)'!C20*C$10,IF(ISTEXT('2014-basis (ex pendler)'!C20),'2014-basis (ex pendler)'!C20,""))</f>
        <v>763.40819370692168</v>
      </c>
      <c r="D31" s="78">
        <f>IF(ISNUMBER('2014-basis (ex pendler)'!D20),'2014-basis (ex pendler)'!D20*D$10-G31,IF(ISTEXT('2014-basis (ex pendler)'!D20),'2014-basis (ex pendler)'!D20,""))</f>
        <v>214.70330059647102</v>
      </c>
      <c r="F31" s="61">
        <v>0</v>
      </c>
      <c r="G31" s="60">
        <f t="shared" si="3"/>
        <v>0</v>
      </c>
    </row>
    <row r="32" spans="1:7" x14ac:dyDescent="0.2">
      <c r="A32" s="79"/>
      <c r="B32" s="77" t="str">
        <f>IF(ISNUMBER('2014-basis (ex pendler)'!B21),'2014-basis (ex pendler)'!B21*$B$10,IF(ISTEXT('2014-basis (ex pendler)'!B21),'2014-basis (ex pendler)'!B21,""))</f>
        <v/>
      </c>
      <c r="C32" s="77" t="str">
        <f>IF(ISNUMBER('2014-basis (ex pendler)'!C21),'2014-basis (ex pendler)'!C21*C$10,IF(ISTEXT('2014-basis (ex pendler)'!C21),'2014-basis (ex pendler)'!C21,""))</f>
        <v/>
      </c>
      <c r="D32" s="78" t="str">
        <f>IF(ISNUMBER('2014-basis (ex pendler)'!D21),'2014-basis (ex pendler)'!D21*D$10-G32,IF(ISTEXT('2014-basis (ex pendler)'!D21),'2014-basis (ex pendler)'!D21,""))</f>
        <v/>
      </c>
      <c r="F32" s="61">
        <v>0</v>
      </c>
      <c r="G32" s="60">
        <f t="shared" si="3"/>
        <v>0</v>
      </c>
    </row>
    <row r="33" spans="1:7" x14ac:dyDescent="0.2">
      <c r="A33" s="80" t="s">
        <v>26</v>
      </c>
      <c r="B33" s="77" t="str">
        <f>IF(ISNUMBER('2014-basis (ex pendler)'!B22),'2014-basis (ex pendler)'!B22*$B$10,IF(ISTEXT('2014-basis (ex pendler)'!B22),'2014-basis (ex pendler)'!B22,""))</f>
        <v/>
      </c>
      <c r="C33" s="77" t="str">
        <f>IF(ISNUMBER('2014-basis (ex pendler)'!C22),'2014-basis (ex pendler)'!C22*C$10,IF(ISTEXT('2014-basis (ex pendler)'!C22),'2014-basis (ex pendler)'!C22,""))</f>
        <v/>
      </c>
      <c r="D33" s="78" t="str">
        <f>IF(ISNUMBER('2014-basis (ex pendler)'!D22),'2014-basis (ex pendler)'!D22*D$10-G33,IF(ISTEXT('2014-basis (ex pendler)'!D22),'2014-basis (ex pendler)'!D22,""))</f>
        <v/>
      </c>
      <c r="F33" s="61">
        <v>0</v>
      </c>
      <c r="G33" s="60">
        <f t="shared" si="3"/>
        <v>0</v>
      </c>
    </row>
    <row r="34" spans="1:7" x14ac:dyDescent="0.2">
      <c r="A34" s="81" t="s">
        <v>27</v>
      </c>
      <c r="B34" s="77">
        <f>IF(ISNUMBER('2014-basis (ex pendler)'!B23),'2014-basis (ex pendler)'!B23*$B$10,IF(ISTEXT('2014-basis (ex pendler)'!B23),'2014-basis (ex pendler)'!B23,""))</f>
        <v>1754.8557062327725</v>
      </c>
      <c r="C34" s="77" t="str">
        <f>IF(ISNUMBER('2014-basis (ex pendler)'!C23),'2014-basis (ex pendler)'!C23*C$10,IF(ISTEXT('2014-basis (ex pendler)'!C23),'2014-basis (ex pendler)'!C23,""))</f>
        <v/>
      </c>
      <c r="D34" s="78">
        <f>IF(ISNUMBER('2014-basis (ex pendler)'!D23),'2014-basis (ex pendler)'!D23*D$10-G34,IF(ISTEXT('2014-basis (ex pendler)'!D23),'2014-basis (ex pendler)'!D23,""))</f>
        <v>392.7996174341431</v>
      </c>
      <c r="F34" s="61">
        <v>31.35</v>
      </c>
      <c r="G34" s="60">
        <f t="shared" si="3"/>
        <v>32.361100200000003</v>
      </c>
    </row>
    <row r="35" spans="1:7" x14ac:dyDescent="0.2">
      <c r="A35" s="81" t="s">
        <v>28</v>
      </c>
      <c r="B35" s="77">
        <f>IF(ISNUMBER('2014-basis (ex pendler)'!B24),'2014-basis (ex pendler)'!B24*$B$10,IF(ISTEXT('2014-basis (ex pendler)'!B24),'2014-basis (ex pendler)'!B24,""))</f>
        <v>2155.1521068369198</v>
      </c>
      <c r="C35" s="77" t="str">
        <f>IF(ISNUMBER('2014-basis (ex pendler)'!C24),'2014-basis (ex pendler)'!C24*C$10,IF(ISTEXT('2014-basis (ex pendler)'!C24),'2014-basis (ex pendler)'!C24,""))</f>
        <v/>
      </c>
      <c r="D35" s="78">
        <f>IF(ISNUMBER('2014-basis (ex pendler)'!D24),'2014-basis (ex pendler)'!D24*D$10-G35,IF(ISTEXT('2014-basis (ex pendler)'!D24),'2014-basis (ex pendler)'!D24,""))</f>
        <v>89.224268553456682</v>
      </c>
      <c r="F35" s="61">
        <v>273.39999999999998</v>
      </c>
      <c r="G35" s="60">
        <f t="shared" si="3"/>
        <v>282.21769679999994</v>
      </c>
    </row>
    <row r="36" spans="1:7" x14ac:dyDescent="0.2">
      <c r="A36" s="81" t="s">
        <v>29</v>
      </c>
      <c r="B36" s="77">
        <f>IF(ISNUMBER('2014-basis (ex pendler)'!B25),'2014-basis (ex pendler)'!B25*$B$10,IF(ISTEXT('2014-basis (ex pendler)'!B25),'2014-basis (ex pendler)'!B25,""))</f>
        <v>782.88990299366185</v>
      </c>
      <c r="C36" s="77">
        <f>IF(ISNUMBER('2014-basis (ex pendler)'!C25),'2014-basis (ex pendler)'!C25*C$10,IF(ISTEXT('2014-basis (ex pendler)'!C25),'2014-basis (ex pendler)'!C25,""))</f>
        <v>1114.1535218113881</v>
      </c>
      <c r="D36" s="78">
        <f>IF(ISNUMBER('2014-basis (ex pendler)'!D25),'2014-basis (ex pendler)'!D25*D$10-G36,IF(ISTEXT('2014-basis (ex pendler)'!D25),'2014-basis (ex pendler)'!D25,""))</f>
        <v>364.54760785908337</v>
      </c>
      <c r="F36" s="61">
        <v>0</v>
      </c>
      <c r="G36" s="60">
        <f t="shared" si="3"/>
        <v>0</v>
      </c>
    </row>
    <row r="37" spans="1:7" x14ac:dyDescent="0.2">
      <c r="A37" s="81" t="s">
        <v>30</v>
      </c>
      <c r="B37" s="77">
        <f>IF(ISNUMBER('2014-basis (ex pendler)'!B26),'2014-basis (ex pendler)'!B26*$B$10,IF(ISTEXT('2014-basis (ex pendler)'!B26),'2014-basis (ex pendler)'!B26,""))</f>
        <v>1008.7030450816296</v>
      </c>
      <c r="C37" s="77">
        <f>IF(ISNUMBER('2014-basis (ex pendler)'!C26),'2014-basis (ex pendler)'!C26*C$10,IF(ISTEXT('2014-basis (ex pendler)'!C26),'2014-basis (ex pendler)'!C26,""))</f>
        <v>1424.1140140170421</v>
      </c>
      <c r="D37" s="78">
        <f>IF(ISNUMBER('2014-basis (ex pendler)'!D26),'2014-basis (ex pendler)'!D26*D$10-G37,IF(ISTEXT('2014-basis (ex pendler)'!D26),'2014-basis (ex pendler)'!D26,""))</f>
        <v>414.05676999233214</v>
      </c>
      <c r="F37" s="61">
        <v>53.22</v>
      </c>
      <c r="G37" s="60">
        <f t="shared" si="3"/>
        <v>54.936451439999999</v>
      </c>
    </row>
    <row r="38" spans="1:7" x14ac:dyDescent="0.2">
      <c r="A38" s="81" t="s">
        <v>31</v>
      </c>
      <c r="B38" s="77">
        <f>IF(ISNUMBER('2014-basis (ex pendler)'!B27),'2014-basis (ex pendler)'!B27*$B$10,IF(ISTEXT('2014-basis (ex pendler)'!B27),'2014-basis (ex pendler)'!B27,""))</f>
        <v>0.10651563306036216</v>
      </c>
      <c r="C38" s="77" t="str">
        <f>IF(ISNUMBER('2014-basis (ex pendler)'!C27),'2014-basis (ex pendler)'!C27*C$10,IF(ISTEXT('2014-basis (ex pendler)'!C27),'2014-basis (ex pendler)'!C27,""))</f>
        <v/>
      </c>
      <c r="D38" s="78" t="str">
        <f>IF(ISNUMBER('2014-basis (ex pendler)'!D27),'2014-basis (ex pendler)'!D27*D$10-G38,IF(ISTEXT('2014-basis (ex pendler)'!D27),'2014-basis (ex pendler)'!D27,""))</f>
        <v/>
      </c>
      <c r="F38" s="61">
        <v>0</v>
      </c>
      <c r="G38" s="60">
        <f t="shared" si="3"/>
        <v>0</v>
      </c>
    </row>
    <row r="39" spans="1:7" x14ac:dyDescent="0.2">
      <c r="A39" s="79"/>
      <c r="B39" s="77" t="str">
        <f>IF(ISNUMBER('2014-basis (ex pendler)'!B28),'2014-basis (ex pendler)'!B28*$B$10,IF(ISTEXT('2014-basis (ex pendler)'!B28),'2014-basis (ex pendler)'!B28,""))</f>
        <v/>
      </c>
      <c r="C39" s="77" t="str">
        <f>IF(ISNUMBER('2014-basis (ex pendler)'!C28),'2014-basis (ex pendler)'!C28*C$10,IF(ISTEXT('2014-basis (ex pendler)'!C28),'2014-basis (ex pendler)'!C28,""))</f>
        <v/>
      </c>
      <c r="D39" s="78" t="str">
        <f>IF(ISNUMBER('2014-basis (ex pendler)'!D28),'2014-basis (ex pendler)'!D28*D$10-G39,IF(ISTEXT('2014-basis (ex pendler)'!D28),'2014-basis (ex pendler)'!D28,""))</f>
        <v/>
      </c>
      <c r="F39" s="61">
        <v>0</v>
      </c>
      <c r="G39" s="60">
        <f t="shared" si="3"/>
        <v>0</v>
      </c>
    </row>
    <row r="40" spans="1:7" x14ac:dyDescent="0.2">
      <c r="A40" s="80" t="s">
        <v>35</v>
      </c>
      <c r="B40" s="77" t="str">
        <f>IF(ISNUMBER('2014-basis (ex pendler)'!B29),'2014-basis (ex pendler)'!B29*$B$10,IF(ISTEXT('2014-basis (ex pendler)'!B29),'2014-basis (ex pendler)'!B29,""))</f>
        <v/>
      </c>
      <c r="C40" s="77" t="str">
        <f>IF(ISNUMBER('2014-basis (ex pendler)'!C29),'2014-basis (ex pendler)'!C29*C$10,IF(ISTEXT('2014-basis (ex pendler)'!C29),'2014-basis (ex pendler)'!C29,""))</f>
        <v/>
      </c>
      <c r="D40" s="78" t="str">
        <f>IF(ISNUMBER('2014-basis (ex pendler)'!D29),'2014-basis (ex pendler)'!D29*D$10-G40,IF(ISTEXT('2014-basis (ex pendler)'!D29),'2014-basis (ex pendler)'!D29,""))</f>
        <v/>
      </c>
      <c r="F40" s="61">
        <v>0</v>
      </c>
      <c r="G40" s="60">
        <f t="shared" si="3"/>
        <v>0</v>
      </c>
    </row>
    <row r="41" spans="1:7" x14ac:dyDescent="0.2">
      <c r="A41" s="81" t="s">
        <v>36</v>
      </c>
      <c r="B41" s="77">
        <f>IF(ISNUMBER('2014-basis (ex pendler)'!B30),'2014-basis (ex pendler)'!B30*$B$10,IF(ISTEXT('2014-basis (ex pendler)'!B30),'2014-basis (ex pendler)'!B30,""))</f>
        <v>1673.0623516057206</v>
      </c>
      <c r="C41" s="77" t="str">
        <f>IF(ISNUMBER('2014-basis (ex pendler)'!C30),'2014-basis (ex pendler)'!C30*C$10,IF(ISTEXT('2014-basis (ex pendler)'!C30),'2014-basis (ex pendler)'!C30,""))</f>
        <v/>
      </c>
      <c r="D41" s="78" t="str">
        <f>IF(ISNUMBER('2014-basis (ex pendler)'!D30),'2014-basis (ex pendler)'!D30*D$10-G41,IF(ISTEXT('2014-basis (ex pendler)'!D30),'2014-basis (ex pendler)'!D30,""))</f>
        <v/>
      </c>
      <c r="F41" s="61">
        <v>0</v>
      </c>
      <c r="G41" s="60">
        <f t="shared" si="3"/>
        <v>0</v>
      </c>
    </row>
    <row r="42" spans="1:7" x14ac:dyDescent="0.2">
      <c r="A42" s="81" t="s">
        <v>37</v>
      </c>
      <c r="B42" s="77">
        <f>IF(ISNUMBER('2014-basis (ex pendler)'!B31),'2014-basis (ex pendler)'!B31*$B$10,IF(ISTEXT('2014-basis (ex pendler)'!B31),'2014-basis (ex pendler)'!B31,""))</f>
        <v>1810.6272917031781</v>
      </c>
      <c r="C42" s="77" t="str">
        <f>IF(ISNUMBER('2014-basis (ex pendler)'!C31),'2014-basis (ex pendler)'!C31*C$10,IF(ISTEXT('2014-basis (ex pendler)'!C31),'2014-basis (ex pendler)'!C31,""))</f>
        <v/>
      </c>
      <c r="D42" s="78" t="str">
        <f>IF(ISNUMBER('2014-basis (ex pendler)'!D31),'2014-basis (ex pendler)'!D31*D$10-G42,IF(ISTEXT('2014-basis (ex pendler)'!D31),'2014-basis (ex pendler)'!D31,""))</f>
        <v/>
      </c>
      <c r="F42" s="61">
        <v>0</v>
      </c>
      <c r="G42" s="60">
        <f t="shared" si="3"/>
        <v>0</v>
      </c>
    </row>
    <row r="43" spans="1:7" x14ac:dyDescent="0.2">
      <c r="A43" s="81" t="s">
        <v>77</v>
      </c>
      <c r="B43" s="77" t="str">
        <f>IF(ISNUMBER('2014-basis (ex pendler)'!B32),'2014-basis (ex pendler)'!B32*$B$10,IF(ISTEXT('2014-basis (ex pendler)'!B32),'2014-basis (ex pendler)'!B32,""))</f>
        <v/>
      </c>
      <c r="C43" s="77" t="str">
        <f>IF(ISNUMBER('2014-basis (ex pendler)'!C32),'2014-basis (ex pendler)'!C32*C$10,IF(ISTEXT('2014-basis (ex pendler)'!C32),'2014-basis (ex pendler)'!C32,""))</f>
        <v/>
      </c>
      <c r="D43" s="78">
        <f>IF(ISNUMBER('2014-basis (ex pendler)'!D32),'2014-basis (ex pendler)'!D32*D$10-G43,IF(ISTEXT('2014-basis (ex pendler)'!D32),'2014-basis (ex pendler)'!D32,""))</f>
        <v>274.16762980543592</v>
      </c>
      <c r="F43" s="61">
        <v>174.08</v>
      </c>
      <c r="G43" s="60">
        <f t="shared" si="3"/>
        <v>179.69442816</v>
      </c>
    </row>
    <row r="44" spans="1:7" x14ac:dyDescent="0.2">
      <c r="A44" s="81" t="s">
        <v>38</v>
      </c>
      <c r="B44" s="77">
        <f>IF(ISNUMBER('2014-basis (ex pendler)'!B33),'2014-basis (ex pendler)'!B33*$B$10,IF(ISTEXT('2014-basis (ex pendler)'!B33),'2014-basis (ex pendler)'!B33,""))</f>
        <v>785.02021565486916</v>
      </c>
      <c r="C44" s="77">
        <f>IF(ISNUMBER('2014-basis (ex pendler)'!C33),'2014-basis (ex pendler)'!C33*C$10,IF(ISTEXT('2014-basis (ex pendler)'!C33),'2014-basis (ex pendler)'!C33,""))</f>
        <v>1074.7427375790542</v>
      </c>
      <c r="D44" s="78">
        <f>IF(ISNUMBER('2014-basis (ex pendler)'!D33),'2014-basis (ex pendler)'!D33*D$10-G44,IF(ISTEXT('2014-basis (ex pendler)'!D33),'2014-basis (ex pendler)'!D33,""))</f>
        <v>286.96596040115872</v>
      </c>
      <c r="F44" s="61">
        <v>73.59</v>
      </c>
      <c r="G44" s="60">
        <f t="shared" si="3"/>
        <v>75.963424680000003</v>
      </c>
    </row>
    <row r="45" spans="1:7" x14ac:dyDescent="0.2">
      <c r="A45" s="81" t="s">
        <v>39</v>
      </c>
      <c r="B45" s="77">
        <f>IF(ISNUMBER('2014-basis (ex pendler)'!B34),'2014-basis (ex pendler)'!B34*$B$10,IF(ISTEXT('2014-basis (ex pendler)'!B34),'2014-basis (ex pendler)'!B34,""))</f>
        <v>999.116638106197</v>
      </c>
      <c r="C45" s="77">
        <f>IF(ISNUMBER('2014-basis (ex pendler)'!C34),'2014-basis (ex pendler)'!C34*C$10,IF(ISTEXT('2014-basis (ex pendler)'!C34),'2014-basis (ex pendler)'!C34,""))</f>
        <v>1212.1479042269214</v>
      </c>
      <c r="D45" s="78">
        <f>IF(ISNUMBER('2014-basis (ex pendler)'!D34),'2014-basis (ex pendler)'!D34*D$10-G45,IF(ISTEXT('2014-basis (ex pendler)'!D34),'2014-basis (ex pendler)'!D34,""))</f>
        <v>367.43485144101129</v>
      </c>
      <c r="F45" s="61">
        <v>82.26</v>
      </c>
      <c r="G45" s="60">
        <f t="shared" si="3"/>
        <v>84.913049520000001</v>
      </c>
    </row>
    <row r="46" spans="1:7" x14ac:dyDescent="0.2">
      <c r="A46" s="79"/>
      <c r="B46" s="77" t="str">
        <f>IF(ISNUMBER('2014-basis (ex pendler)'!B35),'2014-basis (ex pendler)'!B35*$B$10,IF(ISTEXT('2014-basis (ex pendler)'!B35),'2014-basis (ex pendler)'!B35,""))</f>
        <v/>
      </c>
      <c r="C46" s="77" t="str">
        <f>IF(ISNUMBER('2014-basis (ex pendler)'!C35),'2014-basis (ex pendler)'!C35*C$10,IF(ISTEXT('2014-basis (ex pendler)'!C35),'2014-basis (ex pendler)'!C35,""))</f>
        <v/>
      </c>
      <c r="D46" s="78" t="str">
        <f>IF(ISNUMBER('2014-basis (ex pendler)'!D35),'2014-basis (ex pendler)'!D35*D$10-G46,IF(ISTEXT('2014-basis (ex pendler)'!D35),'2014-basis (ex pendler)'!D35,""))</f>
        <v/>
      </c>
      <c r="F46" s="61">
        <v>0</v>
      </c>
      <c r="G46" s="60">
        <f t="shared" si="3"/>
        <v>0</v>
      </c>
    </row>
    <row r="47" spans="1:7" x14ac:dyDescent="0.2">
      <c r="A47" s="80" t="s">
        <v>43</v>
      </c>
      <c r="B47" s="77" t="str">
        <f>IF(ISNUMBER('2014-basis (ex pendler)'!B36),'2014-basis (ex pendler)'!B36*$B$10,IF(ISTEXT('2014-basis (ex pendler)'!B36),'2014-basis (ex pendler)'!B36,""))</f>
        <v/>
      </c>
      <c r="C47" s="77" t="str">
        <f>IF(ISNUMBER('2014-basis (ex pendler)'!C36),'2014-basis (ex pendler)'!C36*C$10,IF(ISTEXT('2014-basis (ex pendler)'!C36),'2014-basis (ex pendler)'!C36,""))</f>
        <v/>
      </c>
      <c r="D47" s="78" t="str">
        <f>IF(ISNUMBER('2014-basis (ex pendler)'!D36),'2014-basis (ex pendler)'!D36*D$10-G47,IF(ISTEXT('2014-basis (ex pendler)'!D36),'2014-basis (ex pendler)'!D36,""))</f>
        <v/>
      </c>
      <c r="F47" s="61">
        <v>0</v>
      </c>
      <c r="G47" s="60">
        <f t="shared" si="3"/>
        <v>0</v>
      </c>
    </row>
    <row r="48" spans="1:7" x14ac:dyDescent="0.2">
      <c r="A48" s="81" t="s">
        <v>44</v>
      </c>
      <c r="B48" s="77">
        <f>IF(ISNUMBER('2014-basis (ex pendler)'!B37),'2014-basis (ex pendler)'!B37*$B$10,IF(ISTEXT('2014-basis (ex pendler)'!B37),'2014-basis (ex pendler)'!B37,""))</f>
        <v>333.39393147893355</v>
      </c>
      <c r="C48" s="77" t="str">
        <f>IF(ISNUMBER('2014-basis (ex pendler)'!C37),'2014-basis (ex pendler)'!C37*C$10,IF(ISTEXT('2014-basis (ex pendler)'!C37),'2014-basis (ex pendler)'!C37,""))</f>
        <v/>
      </c>
      <c r="D48" s="78">
        <f>IF(ISNUMBER('2014-basis (ex pendler)'!D37),'2014-basis (ex pendler)'!D37*D$10-G48,IF(ISTEXT('2014-basis (ex pendler)'!D37),'2014-basis (ex pendler)'!D37,""))</f>
        <v>146.57664197471314</v>
      </c>
      <c r="F48" s="61">
        <v>0</v>
      </c>
      <c r="G48" s="60">
        <f t="shared" si="3"/>
        <v>0</v>
      </c>
    </row>
    <row r="49" spans="1:7" x14ac:dyDescent="0.2">
      <c r="A49" s="81" t="s">
        <v>45</v>
      </c>
      <c r="B49" s="77">
        <f>IF(ISNUMBER('2014-basis (ex pendler)'!B38),'2014-basis (ex pendler)'!B38*$B$10,IF(ISTEXT('2014-basis (ex pendler)'!B38),'2014-basis (ex pendler)'!B38,""))</f>
        <v>437.77925187808847</v>
      </c>
      <c r="C49" s="77" t="str">
        <f>IF(ISNUMBER('2014-basis (ex pendler)'!C38),'2014-basis (ex pendler)'!C38*C$10,IF(ISTEXT('2014-basis (ex pendler)'!C38),'2014-basis (ex pendler)'!C38,""))</f>
        <v/>
      </c>
      <c r="D49" s="78">
        <f>IF(ISNUMBER('2014-basis (ex pendler)'!D38),'2014-basis (ex pendler)'!D38*D$10-G49,IF(ISTEXT('2014-basis (ex pendler)'!D38),'2014-basis (ex pendler)'!D38,""))</f>
        <v>148.42140208508391</v>
      </c>
      <c r="F49" s="61">
        <v>14.57</v>
      </c>
      <c r="G49" s="60">
        <f t="shared" si="3"/>
        <v>15.03991164</v>
      </c>
    </row>
    <row r="50" spans="1:7" x14ac:dyDescent="0.2">
      <c r="A50" s="81" t="s">
        <v>46</v>
      </c>
      <c r="B50" s="77">
        <f>IF(ISNUMBER('2014-basis (ex pendler)'!B39),'2014-basis (ex pendler)'!B39*$B$10,IF(ISTEXT('2014-basis (ex pendler)'!B39),'2014-basis (ex pendler)'!B39,""))</f>
        <v>127.64833465953801</v>
      </c>
      <c r="C50" s="77" t="str">
        <f>IF(ISNUMBER('2014-basis (ex pendler)'!C39),'2014-basis (ex pendler)'!C39*C$10,IF(ISTEXT('2014-basis (ex pendler)'!C39),'2014-basis (ex pendler)'!C39,""))</f>
        <v/>
      </c>
      <c r="D50" s="78" t="str">
        <f>IF(ISNUMBER('2014-basis (ex pendler)'!D39),'2014-basis (ex pendler)'!D39*D$10-G50,IF(ISTEXT('2014-basis (ex pendler)'!D39),'2014-basis (ex pendler)'!D39,""))</f>
        <v/>
      </c>
      <c r="F50" s="61">
        <v>0</v>
      </c>
      <c r="G50" s="60">
        <f t="shared" ref="G50:G71" si="4">IF(F50="","",F50*$G$10)</f>
        <v>0</v>
      </c>
    </row>
    <row r="51" spans="1:7" x14ac:dyDescent="0.2">
      <c r="A51" s="79"/>
      <c r="B51" s="77" t="str">
        <f>IF(ISNUMBER('2014-basis (ex pendler)'!B40),'2014-basis (ex pendler)'!B40*$B$10,IF(ISTEXT('2014-basis (ex pendler)'!B40),'2014-basis (ex pendler)'!B40,""))</f>
        <v/>
      </c>
      <c r="C51" s="77" t="str">
        <f>IF(ISNUMBER('2014-basis (ex pendler)'!C40),'2014-basis (ex pendler)'!C40*C$10,IF(ISTEXT('2014-basis (ex pendler)'!C40),'2014-basis (ex pendler)'!C40,""))</f>
        <v/>
      </c>
      <c r="D51" s="78" t="str">
        <f>IF(ISNUMBER('2014-basis (ex pendler)'!D40),'2014-basis (ex pendler)'!D40*D$10-G51,IF(ISTEXT('2014-basis (ex pendler)'!D40),'2014-basis (ex pendler)'!D40,""))</f>
        <v/>
      </c>
      <c r="F51" s="61">
        <v>0</v>
      </c>
      <c r="G51" s="60">
        <f t="shared" si="4"/>
        <v>0</v>
      </c>
    </row>
    <row r="52" spans="1:7" x14ac:dyDescent="0.2">
      <c r="A52" s="80" t="s">
        <v>49</v>
      </c>
      <c r="B52" s="77" t="str">
        <f>IF(ISNUMBER('2014-basis (ex pendler)'!B41),'2014-basis (ex pendler)'!B41*$B$10,IF(ISTEXT('2014-basis (ex pendler)'!B41),'2014-basis (ex pendler)'!B41,""))</f>
        <v/>
      </c>
      <c r="C52" s="77" t="str">
        <f>IF(ISNUMBER('2014-basis (ex pendler)'!C41),'2014-basis (ex pendler)'!C41*C$10,IF(ISTEXT('2014-basis (ex pendler)'!C41),'2014-basis (ex pendler)'!C41,""))</f>
        <v/>
      </c>
      <c r="D52" s="78" t="str">
        <f>IF(ISNUMBER('2014-basis (ex pendler)'!D41),'2014-basis (ex pendler)'!D41*D$10-G52,IF(ISTEXT('2014-basis (ex pendler)'!D41),'2014-basis (ex pendler)'!D41,""))</f>
        <v/>
      </c>
      <c r="F52" s="61">
        <v>0</v>
      </c>
      <c r="G52" s="60">
        <f t="shared" si="4"/>
        <v>0</v>
      </c>
    </row>
    <row r="53" spans="1:7" x14ac:dyDescent="0.2">
      <c r="A53" s="81" t="s">
        <v>50</v>
      </c>
      <c r="B53" s="77">
        <f>IF(ISNUMBER('2014-basis (ex pendler)'!B42),'2014-basis (ex pendler)'!B42*$B$10,IF(ISTEXT('2014-basis (ex pendler)'!B42),'2014-basis (ex pendler)'!B42,""))</f>
        <v>19.833210875839434</v>
      </c>
      <c r="C53" s="77" t="str">
        <f>IF(ISNUMBER('2014-basis (ex pendler)'!C42),'2014-basis (ex pendler)'!C42*C$10,IF(ISTEXT('2014-basis (ex pendler)'!C42),'2014-basis (ex pendler)'!C42,""))</f>
        <v/>
      </c>
      <c r="D53" s="78" t="str">
        <f>IF(ISNUMBER('2014-basis (ex pendler)'!D42),'2014-basis (ex pendler)'!D42*D$10-G53,IF(ISTEXT('2014-basis (ex pendler)'!D42),'2014-basis (ex pendler)'!D42,""))</f>
        <v/>
      </c>
      <c r="F53" s="61">
        <v>0</v>
      </c>
      <c r="G53" s="60">
        <f t="shared" si="4"/>
        <v>0</v>
      </c>
    </row>
    <row r="54" spans="1:7" x14ac:dyDescent="0.2">
      <c r="A54" s="81" t="s">
        <v>51</v>
      </c>
      <c r="B54" s="77">
        <f>IF(ISNUMBER('2014-basis (ex pendler)'!B43),'2014-basis (ex pendler)'!B43*$B$10,IF(ISTEXT('2014-basis (ex pendler)'!B43),'2014-basis (ex pendler)'!B43,""))</f>
        <v>9.916605437919717</v>
      </c>
      <c r="C54" s="77" t="str">
        <f>IF(ISNUMBER('2014-basis (ex pendler)'!C43),'2014-basis (ex pendler)'!C43*C$10,IF(ISTEXT('2014-basis (ex pendler)'!C43),'2014-basis (ex pendler)'!C43,""))</f>
        <v/>
      </c>
      <c r="D54" s="78" t="str">
        <f>IF(ISNUMBER('2014-basis (ex pendler)'!D43),'2014-basis (ex pendler)'!D43*D$10-G54,IF(ISTEXT('2014-basis (ex pendler)'!D43),'2014-basis (ex pendler)'!D43,""))</f>
        <v/>
      </c>
      <c r="F54" s="61">
        <v>0</v>
      </c>
      <c r="G54" s="60">
        <f t="shared" si="4"/>
        <v>0</v>
      </c>
    </row>
    <row r="55" spans="1:7" x14ac:dyDescent="0.2">
      <c r="A55" s="81" t="s">
        <v>52</v>
      </c>
      <c r="B55" s="77" t="str">
        <f>IF(ISNUMBER('2014-basis (ex pendler)'!B44),'2014-basis (ex pendler)'!B44*$B$10,IF(ISTEXT('2014-basis (ex pendler)'!B44),'2014-basis (ex pendler)'!B44,""))</f>
        <v>Gratis</v>
      </c>
      <c r="C55" s="77" t="str">
        <f>IF(ISNUMBER('2014-basis (ex pendler)'!C44),'2014-basis (ex pendler)'!C44*C$10,IF(ISTEXT('2014-basis (ex pendler)'!C44),'2014-basis (ex pendler)'!C44,""))</f>
        <v/>
      </c>
      <c r="D55" s="78" t="str">
        <f>IF(ISNUMBER('2014-basis (ex pendler)'!D44),'2014-basis (ex pendler)'!D44*D$10-G55,IF(ISTEXT('2014-basis (ex pendler)'!D44),'2014-basis (ex pendler)'!D44,""))</f>
        <v/>
      </c>
      <c r="F55" s="61">
        <v>0</v>
      </c>
      <c r="G55" s="60">
        <f t="shared" si="4"/>
        <v>0</v>
      </c>
    </row>
    <row r="56" spans="1:7" x14ac:dyDescent="0.2">
      <c r="A56" s="81"/>
      <c r="B56" s="77" t="str">
        <f>IF(ISNUMBER('2014-basis (ex pendler)'!B45),'2014-basis (ex pendler)'!B45*$B$10,IF(ISTEXT('2014-basis (ex pendler)'!B45),'2014-basis (ex pendler)'!B45,""))</f>
        <v/>
      </c>
      <c r="C56" s="77" t="str">
        <f>IF(ISNUMBER('2014-basis (ex pendler)'!C45),'2014-basis (ex pendler)'!C45*C$10,IF(ISTEXT('2014-basis (ex pendler)'!C45),'2014-basis (ex pendler)'!C45,""))</f>
        <v/>
      </c>
      <c r="D56" s="78" t="str">
        <f>IF(ISNUMBER('2014-basis (ex pendler)'!D45),'2014-basis (ex pendler)'!D45*D$10-G56,IF(ISTEXT('2014-basis (ex pendler)'!D45),'2014-basis (ex pendler)'!D45,""))</f>
        <v/>
      </c>
      <c r="F56" s="61">
        <v>0</v>
      </c>
      <c r="G56" s="60">
        <f t="shared" si="4"/>
        <v>0</v>
      </c>
    </row>
    <row r="57" spans="1:7" x14ac:dyDescent="0.2">
      <c r="A57" s="80" t="s">
        <v>53</v>
      </c>
      <c r="B57" s="77" t="str">
        <f>IF(ISNUMBER('2014-basis (ex pendler)'!B46),'2014-basis (ex pendler)'!B46*$B$10,IF(ISTEXT('2014-basis (ex pendler)'!B46),'2014-basis (ex pendler)'!B46,""))</f>
        <v/>
      </c>
      <c r="C57" s="77" t="str">
        <f>IF(ISNUMBER('2014-basis (ex pendler)'!C46),'2014-basis (ex pendler)'!C46*C$10,IF(ISTEXT('2014-basis (ex pendler)'!C46),'2014-basis (ex pendler)'!C46,""))</f>
        <v/>
      </c>
      <c r="D57" s="78" t="str">
        <f>IF(ISNUMBER('2014-basis (ex pendler)'!D46),'2014-basis (ex pendler)'!D46*D$10-G57,IF(ISTEXT('2014-basis (ex pendler)'!D46),'2014-basis (ex pendler)'!D46,""))</f>
        <v/>
      </c>
      <c r="F57" s="61">
        <v>0</v>
      </c>
      <c r="G57" s="60">
        <f t="shared" si="4"/>
        <v>0</v>
      </c>
    </row>
    <row r="58" spans="1:7" x14ac:dyDescent="0.2">
      <c r="A58" s="81" t="s">
        <v>54</v>
      </c>
      <c r="B58" s="77">
        <f>IF(ISNUMBER('2014-basis (ex pendler)'!B47),'2014-basis (ex pendler)'!B47*$B$10,IF(ISTEXT('2014-basis (ex pendler)'!B47),'2014-basis (ex pendler)'!B47,""))</f>
        <v>5578.1171877381057</v>
      </c>
      <c r="C58" s="77" t="str">
        <f>IF(ISNUMBER('2014-basis (ex pendler)'!C47),'2014-basis (ex pendler)'!C47*C$10,IF(ISTEXT('2014-basis (ex pendler)'!C47),'2014-basis (ex pendler)'!C47,""))</f>
        <v/>
      </c>
      <c r="D58" s="78" t="str">
        <f>IF(ISNUMBER('2014-basis (ex pendler)'!D47),'2014-basis (ex pendler)'!D47*D$10-G58,IF(ISTEXT('2014-basis (ex pendler)'!D47),'2014-basis (ex pendler)'!D47,""))</f>
        <v/>
      </c>
      <c r="F58" s="61">
        <v>0</v>
      </c>
      <c r="G58" s="60">
        <f t="shared" si="4"/>
        <v>0</v>
      </c>
    </row>
    <row r="59" spans="1:7" x14ac:dyDescent="0.2">
      <c r="A59" s="81" t="s">
        <v>55</v>
      </c>
      <c r="B59" s="77">
        <f>IF(ISNUMBER('2014-basis (ex pendler)'!B48),'2014-basis (ex pendler)'!B48*$B$10,IF(ISTEXT('2014-basis (ex pendler)'!B48),'2014-basis (ex pendler)'!B48,""))</f>
        <v>6130.8481108149372</v>
      </c>
      <c r="C59" s="77" t="str">
        <f>IF(ISNUMBER('2014-basis (ex pendler)'!C48),'2014-basis (ex pendler)'!C48*C$10,IF(ISTEXT('2014-basis (ex pendler)'!C48),'2014-basis (ex pendler)'!C48,""))</f>
        <v/>
      </c>
      <c r="D59" s="78" t="str">
        <f>IF(ISNUMBER('2014-basis (ex pendler)'!D48),'2014-basis (ex pendler)'!D48*D$10-G59,IF(ISTEXT('2014-basis (ex pendler)'!D48),'2014-basis (ex pendler)'!D48,""))</f>
        <v/>
      </c>
      <c r="F59" s="61">
        <v>0</v>
      </c>
      <c r="G59" s="60">
        <f t="shared" si="4"/>
        <v>0</v>
      </c>
    </row>
    <row r="60" spans="1:7" x14ac:dyDescent="0.2">
      <c r="A60" s="81" t="s">
        <v>56</v>
      </c>
      <c r="B60" s="77">
        <f>IF(ISNUMBER('2014-basis (ex pendler)'!B49),'2014-basis (ex pendler)'!B49*$B$10,IF(ISTEXT('2014-basis (ex pendler)'!B49),'2014-basis (ex pendler)'!B49,""))</f>
        <v>6684.8146152352683</v>
      </c>
      <c r="C60" s="77" t="str">
        <f>IF(ISNUMBER('2014-basis (ex pendler)'!C49),'2014-basis (ex pendler)'!C49*C$10,IF(ISTEXT('2014-basis (ex pendler)'!C49),'2014-basis (ex pendler)'!C49,""))</f>
        <v/>
      </c>
      <c r="D60" s="78" t="str">
        <f>IF(ISNUMBER('2014-basis (ex pendler)'!D49),'2014-basis (ex pendler)'!D49*D$10-G60,IF(ISTEXT('2014-basis (ex pendler)'!D49),'2014-basis (ex pendler)'!D49,""))</f>
        <v/>
      </c>
      <c r="F60" s="61">
        <v>0</v>
      </c>
      <c r="G60" s="60">
        <f t="shared" si="4"/>
        <v>0</v>
      </c>
    </row>
    <row r="61" spans="1:7" x14ac:dyDescent="0.2">
      <c r="A61" s="81" t="s">
        <v>79</v>
      </c>
      <c r="B61" s="77" t="str">
        <f>IF(ISNUMBER('2014-basis (ex pendler)'!B50),'2014-basis (ex pendler)'!B50*$B$10,IF(ISTEXT('2014-basis (ex pendler)'!B50),'2014-basis (ex pendler)'!B50,""))</f>
        <v/>
      </c>
      <c r="C61" s="77" t="str">
        <f>IF(ISNUMBER('2014-basis (ex pendler)'!C50),'2014-basis (ex pendler)'!C50*C$10,IF(ISTEXT('2014-basis (ex pendler)'!C50),'2014-basis (ex pendler)'!C50,""))</f>
        <v/>
      </c>
      <c r="D61" s="78">
        <f>IF(ISNUMBER('2014-basis (ex pendler)'!D50),'2014-basis (ex pendler)'!D50*D$10-G61,IF(ISTEXT('2014-basis (ex pendler)'!D50),'2014-basis (ex pendler)'!D50,""))</f>
        <v>1700.2162008652224</v>
      </c>
      <c r="F61" s="61">
        <v>0</v>
      </c>
      <c r="G61" s="60">
        <f t="shared" si="4"/>
        <v>0</v>
      </c>
    </row>
    <row r="62" spans="1:7" x14ac:dyDescent="0.2">
      <c r="A62" s="81" t="s">
        <v>57</v>
      </c>
      <c r="B62" s="77">
        <f>IF(ISNUMBER('2014-basis (ex pendler)'!B51),'2014-basis (ex pendler)'!B51*$B$10,IF(ISTEXT('2014-basis (ex pendler)'!B51),'2014-basis (ex pendler)'!B51,""))</f>
        <v>552.73092307683123</v>
      </c>
      <c r="C62" s="77" t="str">
        <f>IF(ISNUMBER('2014-basis (ex pendler)'!C51),'2014-basis (ex pendler)'!C51*C$10,IF(ISTEXT('2014-basis (ex pendler)'!C51),'2014-basis (ex pendler)'!C51,""))</f>
        <v/>
      </c>
      <c r="D62" s="78" t="str">
        <f>IF(ISNUMBER('2014-basis (ex pendler)'!D51),'2014-basis (ex pendler)'!D51*D$10-G62,IF(ISTEXT('2014-basis (ex pendler)'!D51),'2014-basis (ex pendler)'!D51,""))</f>
        <v/>
      </c>
      <c r="F62" s="61">
        <v>0</v>
      </c>
      <c r="G62" s="60">
        <f t="shared" si="4"/>
        <v>0</v>
      </c>
    </row>
    <row r="63" spans="1:7" x14ac:dyDescent="0.2">
      <c r="A63" s="79"/>
      <c r="B63" s="77" t="str">
        <f>IF(ISNUMBER('2014-basis (ex pendler)'!B52),'2014-basis (ex pendler)'!B52*$B$10,IF(ISTEXT('2014-basis (ex pendler)'!B52),'2014-basis (ex pendler)'!B52,""))</f>
        <v/>
      </c>
      <c r="C63" s="77" t="str">
        <f>IF(ISNUMBER('2014-basis (ex pendler)'!C52),'2014-basis (ex pendler)'!C52*C$10,IF(ISTEXT('2014-basis (ex pendler)'!C52),'2014-basis (ex pendler)'!C52,""))</f>
        <v/>
      </c>
      <c r="D63" s="78" t="str">
        <f>IF(ISNUMBER('2014-basis (ex pendler)'!D52),'2014-basis (ex pendler)'!D52*D$10-G63,IF(ISTEXT('2014-basis (ex pendler)'!D52),'2014-basis (ex pendler)'!D52,""))</f>
        <v/>
      </c>
      <c r="F63" s="61">
        <v>0</v>
      </c>
      <c r="G63" s="60">
        <f t="shared" si="4"/>
        <v>0</v>
      </c>
    </row>
    <row r="64" spans="1:7" x14ac:dyDescent="0.2">
      <c r="A64" s="80" t="s">
        <v>58</v>
      </c>
      <c r="B64" s="77" t="str">
        <f>IF(ISNUMBER('2014-basis (ex pendler)'!B53),'2014-basis (ex pendler)'!B53*$B$10,IF(ISTEXT('2014-basis (ex pendler)'!B53),'2014-basis (ex pendler)'!B53,""))</f>
        <v/>
      </c>
      <c r="C64" s="77" t="str">
        <f>IF(ISNUMBER('2014-basis (ex pendler)'!C53),'2014-basis (ex pendler)'!C53*C$10,IF(ISTEXT('2014-basis (ex pendler)'!C53),'2014-basis (ex pendler)'!C53,""))</f>
        <v/>
      </c>
      <c r="D64" s="78" t="str">
        <f>IF(ISNUMBER('2014-basis (ex pendler)'!D53),'2014-basis (ex pendler)'!D53*D$10-G64,IF(ISTEXT('2014-basis (ex pendler)'!D53),'2014-basis (ex pendler)'!D53,""))</f>
        <v/>
      </c>
      <c r="F64" s="61">
        <v>0</v>
      </c>
      <c r="G64" s="60">
        <f t="shared" si="4"/>
        <v>0</v>
      </c>
    </row>
    <row r="65" spans="1:14" x14ac:dyDescent="0.2">
      <c r="A65" s="81" t="s">
        <v>59</v>
      </c>
      <c r="B65" s="77">
        <f>IF(ISNUMBER('2014-basis (ex pendler)'!B54),'2014-basis (ex pendler)'!B54*$B$10,IF(ISTEXT('2014-basis (ex pendler)'!B54),'2014-basis (ex pendler)'!B54,""))</f>
        <v>98.175458991735809</v>
      </c>
      <c r="C65" s="77" t="str">
        <f>IF(ISNUMBER('2014-basis (ex pendler)'!C54),'2014-basis (ex pendler)'!C54*C$10,IF(ISTEXT('2014-basis (ex pendler)'!C54),'2014-basis (ex pendler)'!C54,""))</f>
        <v/>
      </c>
      <c r="D65" s="78" t="str">
        <f>IF(ISNUMBER('2014-basis (ex pendler)'!D54),'2014-basis (ex pendler)'!D54*D$10-G65,IF(ISTEXT('2014-basis (ex pendler)'!D54),'2014-basis (ex pendler)'!D54,""))</f>
        <v/>
      </c>
      <c r="F65" s="61">
        <v>0</v>
      </c>
      <c r="G65" s="60">
        <f t="shared" si="4"/>
        <v>0</v>
      </c>
    </row>
    <row r="66" spans="1:14" x14ac:dyDescent="0.2">
      <c r="A66" s="81" t="s">
        <v>60</v>
      </c>
      <c r="B66" s="77">
        <f>IF(ISNUMBER('2014-basis (ex pendler)'!B55),'2014-basis (ex pendler)'!B55*$B$10,IF(ISTEXT('2014-basis (ex pendler)'!B55),'2014-basis (ex pendler)'!B55,""))</f>
        <v>127.97853312202514</v>
      </c>
      <c r="C66" s="77" t="str">
        <f>IF(ISNUMBER('2014-basis (ex pendler)'!C55),'2014-basis (ex pendler)'!C55*C$10,IF(ISTEXT('2014-basis (ex pendler)'!C55),'2014-basis (ex pendler)'!C55,""))</f>
        <v/>
      </c>
      <c r="D66" s="78" t="str">
        <f>IF(ISNUMBER('2014-basis (ex pendler)'!D55),'2014-basis (ex pendler)'!D55*D$10-G66,IF(ISTEXT('2014-basis (ex pendler)'!D55),'2014-basis (ex pendler)'!D55,""))</f>
        <v/>
      </c>
      <c r="F66" s="61">
        <v>0</v>
      </c>
      <c r="G66" s="60">
        <f t="shared" si="4"/>
        <v>0</v>
      </c>
    </row>
    <row r="67" spans="1:14" x14ac:dyDescent="0.2">
      <c r="A67" s="81" t="s">
        <v>61</v>
      </c>
      <c r="B67" s="77">
        <f>IF(ISNUMBER('2014-basis (ex pendler)'!B56),'2014-basis (ex pendler)'!B56*$B$10,IF(ISTEXT('2014-basis (ex pendler)'!B56),'2014-basis (ex pendler)'!B56,""))</f>
        <v>189.03329399222471</v>
      </c>
      <c r="C67" s="77" t="str">
        <f>IF(ISNUMBER('2014-basis (ex pendler)'!C56),'2014-basis (ex pendler)'!C56*C$10,IF(ISTEXT('2014-basis (ex pendler)'!C56),'2014-basis (ex pendler)'!C56,""))</f>
        <v/>
      </c>
      <c r="D67" s="78" t="str">
        <f>IF(ISNUMBER('2014-basis (ex pendler)'!D56),'2014-basis (ex pendler)'!D56*D$10-G67,IF(ISTEXT('2014-basis (ex pendler)'!D56),'2014-basis (ex pendler)'!D56,""))</f>
        <v/>
      </c>
      <c r="F67" s="61">
        <v>0</v>
      </c>
      <c r="G67" s="60">
        <f t="shared" si="4"/>
        <v>0</v>
      </c>
    </row>
    <row r="68" spans="1:14" x14ac:dyDescent="0.2">
      <c r="A68" s="81" t="s">
        <v>62</v>
      </c>
      <c r="B68" s="77">
        <f>IF(ISNUMBER('2014-basis (ex pendler)'!B57),'2014-basis (ex pendler)'!B57*$B$10,IF(ISTEXT('2014-basis (ex pendler)'!B57),'2014-basis (ex pendler)'!B57,""))</f>
        <v>205.14910927425751</v>
      </c>
      <c r="C68" s="77" t="str">
        <f>IF(ISNUMBER('2014-basis (ex pendler)'!C57),'2014-basis (ex pendler)'!C57*C$10,IF(ISTEXT('2014-basis (ex pendler)'!C57),'2014-basis (ex pendler)'!C57,""))</f>
        <v/>
      </c>
      <c r="D68" s="78" t="str">
        <f>IF(ISNUMBER('2014-basis (ex pendler)'!D57),'2014-basis (ex pendler)'!D57*D$10-G68,IF(ISTEXT('2014-basis (ex pendler)'!D57),'2014-basis (ex pendler)'!D57,""))</f>
        <v/>
      </c>
      <c r="F68" s="61">
        <v>0</v>
      </c>
      <c r="G68" s="60">
        <f t="shared" si="4"/>
        <v>0</v>
      </c>
    </row>
    <row r="69" spans="1:14" x14ac:dyDescent="0.2">
      <c r="A69" s="81" t="s">
        <v>63</v>
      </c>
      <c r="B69" s="77">
        <f>IF(ISNUMBER('2014-basis (ex pendler)'!B58),'2014-basis (ex pendler)'!B58*$B$10,IF(ISTEXT('2014-basis (ex pendler)'!B58),'2014-basis (ex pendler)'!B58,""))</f>
        <v>119.18034183123922</v>
      </c>
      <c r="C69" s="77" t="str">
        <f>IF(ISNUMBER('2014-basis (ex pendler)'!C58),'2014-basis (ex pendler)'!C58*C$10,IF(ISTEXT('2014-basis (ex pendler)'!C58),'2014-basis (ex pendler)'!C58,""))</f>
        <v/>
      </c>
      <c r="D69" s="78" t="str">
        <f>IF(ISNUMBER('2014-basis (ex pendler)'!D58),'2014-basis (ex pendler)'!D58*D$10-G69,IF(ISTEXT('2014-basis (ex pendler)'!D58),'2014-basis (ex pendler)'!D58,""))</f>
        <v/>
      </c>
      <c r="F69" s="61">
        <v>0</v>
      </c>
      <c r="G69" s="60">
        <f t="shared" si="4"/>
        <v>0</v>
      </c>
    </row>
    <row r="70" spans="1:14" x14ac:dyDescent="0.2">
      <c r="A70" s="81" t="s">
        <v>64</v>
      </c>
      <c r="B70" s="77">
        <f>IF(ISNUMBER('2014-basis (ex pendler)'!B59),'2014-basis (ex pendler)'!B59*$B$10,IF(ISTEXT('2014-basis (ex pendler)'!B59),'2014-basis (ex pendler)'!B59,""))</f>
        <v>11.919099339454524</v>
      </c>
      <c r="C70" s="77" t="str">
        <f>IF(ISNUMBER('2014-basis (ex pendler)'!C59),'2014-basis (ex pendler)'!C59*C$10,IF(ISTEXT('2014-basis (ex pendler)'!C59),'2014-basis (ex pendler)'!C59,""))</f>
        <v/>
      </c>
      <c r="D70" s="78" t="str">
        <f>IF(ISNUMBER('2014-basis (ex pendler)'!D59),'2014-basis (ex pendler)'!D59*D$10-G70,IF(ISTEXT('2014-basis (ex pendler)'!D59),'2014-basis (ex pendler)'!D59,""))</f>
        <v/>
      </c>
      <c r="F70" s="61">
        <v>0</v>
      </c>
      <c r="G70" s="60">
        <f t="shared" si="4"/>
        <v>0</v>
      </c>
    </row>
    <row r="71" spans="1:14" x14ac:dyDescent="0.2">
      <c r="A71" s="81" t="s">
        <v>65</v>
      </c>
      <c r="B71" s="77">
        <f>IF(ISNUMBER('2014-basis (ex pendler)'!B60),'2014-basis (ex pendler)'!B60*$B$10,IF(ISTEXT('2014-basis (ex pendler)'!B60),'2014-basis (ex pendler)'!B60,""))</f>
        <v>110.63778805979818</v>
      </c>
      <c r="C71" s="77" t="str">
        <f>IF(ISNUMBER('2014-basis (ex pendler)'!C60),'2014-basis (ex pendler)'!C60*C$10,IF(ISTEXT('2014-basis (ex pendler)'!C60),'2014-basis (ex pendler)'!C60,""))</f>
        <v/>
      </c>
      <c r="D71" s="78" t="str">
        <f>IF(ISNUMBER('2014-basis (ex pendler)'!D60),'2014-basis (ex pendler)'!D60*D$10-G71,IF(ISTEXT('2014-basis (ex pendler)'!D60),'2014-basis (ex pendler)'!D60,""))</f>
        <v/>
      </c>
      <c r="F71" s="62">
        <v>0</v>
      </c>
      <c r="G71" s="63">
        <f t="shared" si="4"/>
        <v>0</v>
      </c>
    </row>
    <row r="72" spans="1:14" x14ac:dyDescent="0.2">
      <c r="A72" s="79"/>
      <c r="B72" s="77" t="str">
        <f>IF(ISNUMBER('2014-basis (ex pendler)'!B61),'2014-basis (ex pendler)'!B61*$B$10,IF(ISTEXT('2014-basis (ex pendler)'!B61),'2014-basis (ex pendler)'!B61,""))</f>
        <v/>
      </c>
      <c r="C72" s="77" t="str">
        <f>IF(ISNUMBER('2014-basis (ex pendler)'!C61),'2014-basis (ex pendler)'!C61*C$10,IF(ISTEXT('2014-basis (ex pendler)'!C61),'2014-basis (ex pendler)'!C61,""))</f>
        <v/>
      </c>
      <c r="D72" s="78" t="str">
        <f>IF(ISNUMBER('2014-basis (ex pendler)'!D61),'2014-basis (ex pendler)'!D61*D$10-G72,IF(ISTEXT('2014-basis (ex pendler)'!D61),'2014-basis (ex pendler)'!D61,""))</f>
        <v/>
      </c>
    </row>
    <row r="73" spans="1:14" x14ac:dyDescent="0.2">
      <c r="A73" s="80" t="s">
        <v>66</v>
      </c>
      <c r="B73" s="77" t="str">
        <f>IF(ISNUMBER('2014-basis (ex pendler)'!B62),'2014-basis (ex pendler)'!B62*$B$10,IF(ISTEXT('2014-basis (ex pendler)'!B62),'2014-basis (ex pendler)'!B62,""))</f>
        <v/>
      </c>
      <c r="C73" s="77" t="str">
        <f>IF(ISNUMBER('2014-basis (ex pendler)'!C62),'2014-basis (ex pendler)'!C62*C$10,IF(ISTEXT('2014-basis (ex pendler)'!C62),'2014-basis (ex pendler)'!C62,""))</f>
        <v/>
      </c>
      <c r="D73" s="78" t="str">
        <f>IF(ISNUMBER('2014-basis (ex pendler)'!D62),'2014-basis (ex pendler)'!D62*D$10-G73,IF(ISTEXT('2014-basis (ex pendler)'!D62),'2014-basis (ex pendler)'!D62,""))</f>
        <v/>
      </c>
    </row>
    <row r="74" spans="1:14" x14ac:dyDescent="0.2">
      <c r="A74" s="83" t="s">
        <v>67</v>
      </c>
      <c r="B74" s="84" t="str">
        <f>IF(ISNUMBER('2014-basis (ex pendler)'!B63),'2014-basis (ex pendler)'!B63*$B$10,IF(ISTEXT('2014-basis (ex pendler)'!B63),'2014-basis (ex pendler)'!B63,""))</f>
        <v>Gratis</v>
      </c>
      <c r="C74" s="84" t="str">
        <f>IF(ISNUMBER('2014-basis (ex pendler)'!C63),'2014-basis (ex pendler)'!C63*C$10,IF(ISTEXT('2014-basis (ex pendler)'!C63),'2014-basis (ex pendler)'!C63,""))</f>
        <v/>
      </c>
      <c r="D74" s="85" t="str">
        <f>IF(ISNUMBER('2014-basis (ex pendler)'!D63),'2014-basis (ex pendler)'!D63*D$10-G74,IF(ISTEXT('2014-basis (ex pendler)'!D63),'2014-basis (ex pendler)'!D63,""))</f>
        <v/>
      </c>
    </row>
    <row r="75" spans="1:14" x14ac:dyDescent="0.2">
      <c r="A75" s="51"/>
      <c r="B75" s="53"/>
      <c r="C75" s="53"/>
      <c r="D75" s="53" t="str">
        <f>IF(ISNUMBER('Prisopregnede 2018-priser'!D66),'Prisopregnede 2018-priser'!D66*$B$10,IF(ISTEXT('Prisopregnede 2018-priser'!D66),'Prisopregnede 2018-priser'!D66,""))</f>
        <v/>
      </c>
    </row>
    <row r="76" spans="1:14" ht="15" x14ac:dyDescent="0.25">
      <c r="A76" s="97"/>
      <c r="B76" s="98" t="str">
        <f>A1</f>
        <v>2021-priser</v>
      </c>
      <c r="C76" s="196"/>
      <c r="D76" s="196"/>
      <c r="E76" s="98"/>
      <c r="F76" s="99"/>
      <c r="I76" s="121"/>
      <c r="J76" s="122" t="s">
        <v>86</v>
      </c>
      <c r="K76" s="197" t="s">
        <v>117</v>
      </c>
      <c r="L76" s="197"/>
      <c r="M76" s="122"/>
      <c r="N76" s="123"/>
    </row>
    <row r="77" spans="1:14" ht="15" x14ac:dyDescent="0.2">
      <c r="A77" s="101" t="s">
        <v>107</v>
      </c>
      <c r="B77" s="96" t="s">
        <v>108</v>
      </c>
      <c r="C77" s="96" t="s">
        <v>109</v>
      </c>
      <c r="D77" s="96" t="s">
        <v>110</v>
      </c>
      <c r="E77" s="96" t="s">
        <v>111</v>
      </c>
      <c r="F77" s="100" t="s">
        <v>112</v>
      </c>
      <c r="I77" s="125" t="s">
        <v>107</v>
      </c>
      <c r="J77" s="120" t="s">
        <v>108</v>
      </c>
      <c r="K77" s="120" t="s">
        <v>109</v>
      </c>
      <c r="L77" s="120" t="s">
        <v>110</v>
      </c>
      <c r="M77" s="120" t="s">
        <v>111</v>
      </c>
      <c r="N77" s="124" t="s">
        <v>112</v>
      </c>
    </row>
    <row r="78" spans="1:14" x14ac:dyDescent="0.2">
      <c r="A78" s="81" t="s">
        <v>15</v>
      </c>
      <c r="B78" s="77">
        <f>J78*$E$10</f>
        <v>76.363195958947358</v>
      </c>
      <c r="C78" s="77">
        <f t="shared" ref="C78:F86" si="5">K78*$E$10</f>
        <v>76.363195958947358</v>
      </c>
      <c r="D78" s="77">
        <f t="shared" si="5"/>
        <v>45.405143543157891</v>
      </c>
      <c r="E78" s="77">
        <f t="shared" si="5"/>
        <v>45.405143543157891</v>
      </c>
      <c r="F78" s="78">
        <f t="shared" si="5"/>
        <v>45.405143543157891</v>
      </c>
      <c r="I78" s="88" t="s">
        <v>15</v>
      </c>
      <c r="J78" s="87">
        <v>74</v>
      </c>
      <c r="K78" s="87">
        <v>74</v>
      </c>
      <c r="L78" s="87">
        <v>44</v>
      </c>
      <c r="M78" s="87">
        <v>44</v>
      </c>
      <c r="N78" s="60">
        <v>44</v>
      </c>
    </row>
    <row r="79" spans="1:14" x14ac:dyDescent="0.2">
      <c r="A79" s="81" t="s">
        <v>16</v>
      </c>
      <c r="B79" s="77">
        <f t="shared" ref="B79:B86" si="6">J79*$E$10</f>
        <v>38.181597979473679</v>
      </c>
      <c r="C79" s="77">
        <f t="shared" si="5"/>
        <v>38.181597979473679</v>
      </c>
      <c r="D79" s="77">
        <f t="shared" si="5"/>
        <v>22.702571771578945</v>
      </c>
      <c r="E79" s="77">
        <f t="shared" si="5"/>
        <v>22.702571771578945</v>
      </c>
      <c r="F79" s="78">
        <f t="shared" si="5"/>
        <v>22.702571771578945</v>
      </c>
      <c r="I79" s="88" t="s">
        <v>16</v>
      </c>
      <c r="J79" s="87">
        <v>37</v>
      </c>
      <c r="K79" s="87">
        <v>37</v>
      </c>
      <c r="L79" s="87">
        <v>22</v>
      </c>
      <c r="M79" s="87">
        <v>22</v>
      </c>
      <c r="N79" s="60">
        <v>22</v>
      </c>
    </row>
    <row r="80" spans="1:14" x14ac:dyDescent="0.2">
      <c r="A80" s="81" t="s">
        <v>24</v>
      </c>
      <c r="B80" s="77">
        <f t="shared" si="6"/>
        <v>812.13290837421039</v>
      </c>
      <c r="C80" s="77">
        <f t="shared" si="5"/>
        <v>354.98566770105259</v>
      </c>
      <c r="D80" s="77">
        <f t="shared" si="5"/>
        <v>252.82409472894733</v>
      </c>
      <c r="E80" s="77">
        <f t="shared" si="5"/>
        <v>202.25927578315788</v>
      </c>
      <c r="F80" s="78">
        <f t="shared" si="5"/>
        <v>101.12963789157894</v>
      </c>
      <c r="I80" s="88" t="s">
        <v>24</v>
      </c>
      <c r="J80" s="87">
        <v>787</v>
      </c>
      <c r="K80" s="87">
        <v>344</v>
      </c>
      <c r="L80" s="87">
        <v>245</v>
      </c>
      <c r="M80" s="87">
        <v>196</v>
      </c>
      <c r="N80" s="60">
        <v>98</v>
      </c>
    </row>
    <row r="81" spans="1:14" x14ac:dyDescent="0.2">
      <c r="A81" s="81" t="s">
        <v>25</v>
      </c>
      <c r="B81" s="77">
        <f t="shared" si="6"/>
        <v>914.29448134631571</v>
      </c>
      <c r="C81" s="77">
        <f t="shared" si="5"/>
        <v>456.1153055926315</v>
      </c>
      <c r="D81" s="77">
        <f t="shared" si="5"/>
        <v>252.82409472894733</v>
      </c>
      <c r="E81" s="77">
        <f t="shared" si="5"/>
        <v>252.82409472894733</v>
      </c>
      <c r="F81" s="78">
        <f t="shared" si="5"/>
        <v>252.82409472894733</v>
      </c>
      <c r="I81" s="88" t="s">
        <v>25</v>
      </c>
      <c r="J81" s="87">
        <v>886</v>
      </c>
      <c r="K81" s="87">
        <v>442</v>
      </c>
      <c r="L81" s="87">
        <v>245</v>
      </c>
      <c r="M81" s="87">
        <v>245</v>
      </c>
      <c r="N81" s="60">
        <v>245</v>
      </c>
    </row>
    <row r="82" spans="1:14" x14ac:dyDescent="0.2">
      <c r="A82" s="81" t="s">
        <v>113</v>
      </c>
      <c r="B82" s="77">
        <f t="shared" si="6"/>
        <v>1117.5856922099999</v>
      </c>
      <c r="C82" s="77">
        <f t="shared" si="5"/>
        <v>812.13290837421039</v>
      </c>
      <c r="D82" s="77">
        <f t="shared" si="5"/>
        <v>436.50853906263154</v>
      </c>
      <c r="E82" s="77">
        <f t="shared" si="5"/>
        <v>436.50853906263154</v>
      </c>
      <c r="F82" s="78">
        <f t="shared" si="5"/>
        <v>436.50853906263154</v>
      </c>
      <c r="I82" s="88" t="s">
        <v>113</v>
      </c>
      <c r="J82" s="87">
        <v>1083</v>
      </c>
      <c r="K82" s="87">
        <v>787</v>
      </c>
      <c r="L82" s="87">
        <v>423</v>
      </c>
      <c r="M82" s="87">
        <v>423</v>
      </c>
      <c r="N82" s="60">
        <v>423</v>
      </c>
    </row>
    <row r="83" spans="1:14" x14ac:dyDescent="0.2">
      <c r="A83" s="81" t="s">
        <v>114</v>
      </c>
      <c r="B83" s="77">
        <f t="shared" si="6"/>
        <v>1371.4417220194734</v>
      </c>
      <c r="C83" s="77">
        <f t="shared" si="5"/>
        <v>1025.7434700431577</v>
      </c>
      <c r="D83" s="77">
        <f t="shared" si="5"/>
        <v>558.27687856473676</v>
      </c>
      <c r="E83" s="77">
        <f t="shared" si="5"/>
        <v>558.27687856473676</v>
      </c>
      <c r="F83" s="78">
        <f t="shared" si="5"/>
        <v>558.27687856473676</v>
      </c>
      <c r="I83" s="88" t="s">
        <v>114</v>
      </c>
      <c r="J83" s="87">
        <v>1329</v>
      </c>
      <c r="K83" s="87">
        <v>994</v>
      </c>
      <c r="L83" s="87">
        <v>541</v>
      </c>
      <c r="M83" s="87">
        <v>541</v>
      </c>
      <c r="N83" s="60">
        <v>541</v>
      </c>
    </row>
    <row r="84" spans="1:14" x14ac:dyDescent="0.2">
      <c r="A84" s="81" t="s">
        <v>41</v>
      </c>
      <c r="B84" s="77">
        <f t="shared" si="6"/>
        <v>1067.0208732642104</v>
      </c>
      <c r="C84" s="77">
        <f t="shared" si="5"/>
        <v>660.43845153684197</v>
      </c>
      <c r="D84" s="77">
        <f t="shared" si="5"/>
        <v>365.30501850631572</v>
      </c>
      <c r="E84" s="77">
        <f t="shared" si="5"/>
        <v>365.30501850631572</v>
      </c>
      <c r="F84" s="78">
        <f t="shared" si="5"/>
        <v>365.30501850631572</v>
      </c>
      <c r="I84" s="88" t="s">
        <v>41</v>
      </c>
      <c r="J84" s="87">
        <v>1034</v>
      </c>
      <c r="K84" s="87">
        <v>640</v>
      </c>
      <c r="L84" s="87">
        <v>354</v>
      </c>
      <c r="M84" s="87">
        <v>354</v>
      </c>
      <c r="N84" s="60">
        <v>354</v>
      </c>
    </row>
    <row r="85" spans="1:14" x14ac:dyDescent="0.2">
      <c r="A85" s="81" t="s">
        <v>42</v>
      </c>
      <c r="B85" s="77">
        <f t="shared" si="6"/>
        <v>1067.0208732642104</v>
      </c>
      <c r="C85" s="77">
        <f t="shared" si="5"/>
        <v>660.43845153684197</v>
      </c>
      <c r="D85" s="77">
        <f t="shared" si="5"/>
        <v>365.30501850631572</v>
      </c>
      <c r="E85" s="77">
        <f t="shared" si="5"/>
        <v>365.30501850631572</v>
      </c>
      <c r="F85" s="78">
        <f t="shared" si="5"/>
        <v>365.30501850631572</v>
      </c>
      <c r="I85" s="88" t="s">
        <v>42</v>
      </c>
      <c r="J85" s="87">
        <v>1034</v>
      </c>
      <c r="K85" s="87">
        <v>640</v>
      </c>
      <c r="L85" s="87">
        <v>354</v>
      </c>
      <c r="M85" s="87">
        <v>354</v>
      </c>
      <c r="N85" s="60">
        <v>354</v>
      </c>
    </row>
    <row r="86" spans="1:14" x14ac:dyDescent="0.2">
      <c r="A86" s="81" t="s">
        <v>48</v>
      </c>
      <c r="B86" s="77">
        <f t="shared" si="6"/>
        <v>162.01380764263155</v>
      </c>
      <c r="C86" s="77">
        <f t="shared" si="5"/>
        <v>162.01380764263155</v>
      </c>
      <c r="D86" s="77">
        <f t="shared" si="5"/>
        <v>101.12963789157894</v>
      </c>
      <c r="E86" s="77">
        <f t="shared" si="5"/>
        <v>101.12963789157894</v>
      </c>
      <c r="F86" s="78">
        <f>N86*$E$10</f>
        <v>101.12963789157894</v>
      </c>
      <c r="I86" s="89" t="s">
        <v>48</v>
      </c>
      <c r="J86" s="90">
        <v>157</v>
      </c>
      <c r="K86" s="90">
        <v>157</v>
      </c>
      <c r="L86" s="90">
        <v>98</v>
      </c>
      <c r="M86" s="90">
        <v>98</v>
      </c>
      <c r="N86" s="63">
        <v>98</v>
      </c>
    </row>
    <row r="87" spans="1:14" x14ac:dyDescent="0.2">
      <c r="A87" s="83" t="s">
        <v>115</v>
      </c>
      <c r="B87" s="84">
        <v>0.1</v>
      </c>
      <c r="C87" s="84" t="str">
        <f>IF(ISNUMBER('2014-basis'!C63),'2014-basis'!C63*'Forudsætninger 2018 opregning'!$B$10,IF(ISTEXT('2014-basis'!C63),'2014-basis'!C63,""))</f>
        <v/>
      </c>
      <c r="D87" s="84" t="str">
        <f>IF(ISNUMBER('2014-basis'!D63),'2014-basis'!D63*'Forudsætninger 2018 opregning'!$B$12,IF(ISTEXT('2014-basis'!D63),'2014-basis'!D63,""))</f>
        <v/>
      </c>
      <c r="E87" s="84" t="str">
        <f>IF(ISNUMBER('2014-basis'!E63),'2014-basis'!E63*'Forudsætninger 2018 opregning'!$B$12,IF(ISTEXT('2014-basis'!E63),'2014-basis'!E63,""))</f>
        <v/>
      </c>
      <c r="F87" s="85" t="str">
        <f>IF(ISNUMBER('2014-basis'!F63),'2014-basis'!F63*'Forudsætninger 2018 opregning'!$B$12,IF(ISTEXT('2014-basis'!F63),'2014-basis'!F63,""))</f>
        <v/>
      </c>
      <c r="I87" s="52"/>
      <c r="J87" s="53"/>
      <c r="K87" s="53"/>
      <c r="L87" s="53"/>
      <c r="M87" s="53"/>
      <c r="N87" s="53"/>
    </row>
    <row r="88" spans="1:14" x14ac:dyDescent="0.2">
      <c r="A88" s="51"/>
      <c r="B88" s="53"/>
      <c r="C88" s="53"/>
      <c r="D88" s="53"/>
    </row>
    <row r="89" spans="1:14" x14ac:dyDescent="0.2">
      <c r="A89" s="51"/>
      <c r="B89" s="53"/>
      <c r="C89" s="53"/>
      <c r="D89" s="53"/>
    </row>
    <row r="90" spans="1:14" x14ac:dyDescent="0.2">
      <c r="A90" s="51"/>
      <c r="B90" s="53" t="str">
        <f>IF(ISNUMBER('Prisopregnede 2018-priser'!B79),'Prisopregnede 2018-priser'!B79*$B$10,IF(ISTEXT('Prisopregnede 2018-priser'!B79),'Prisopregnede 2018-priser'!B79,""))</f>
        <v/>
      </c>
      <c r="C90" s="53" t="str">
        <f>IF(ISNUMBER('Prisopregnede 2018-priser'!C79),'Prisopregnede 2018-priser'!C79*$B$10,IF(ISTEXT('Prisopregnede 2018-priser'!C79),'Prisopregnede 2018-priser'!C79,""))</f>
        <v/>
      </c>
      <c r="D90" s="53" t="str">
        <f>IF(ISNUMBER('Prisopregnede 2018-priser'!D79),'Prisopregnede 2018-priser'!D79*$B$10,IF(ISTEXT('Prisopregnede 2018-priser'!D79),'Prisopregnede 2018-priser'!D79,""))</f>
        <v/>
      </c>
    </row>
    <row r="91" spans="1:14" x14ac:dyDescent="0.2">
      <c r="A91" s="51"/>
      <c r="B91" s="53"/>
      <c r="C91" s="53"/>
      <c r="D91" s="53"/>
    </row>
    <row r="92" spans="1:14" ht="15.75" x14ac:dyDescent="0.25">
      <c r="A92" s="67" t="s">
        <v>76</v>
      </c>
      <c r="B92" s="148" t="str">
        <f>A1</f>
        <v>2021-priser</v>
      </c>
      <c r="C92" s="148" t="str">
        <f>B92</f>
        <v>2021-priser</v>
      </c>
      <c r="D92" s="69" t="str">
        <f>C92</f>
        <v>2021-priser</v>
      </c>
    </row>
    <row r="93" spans="1:14" ht="15" x14ac:dyDescent="0.25">
      <c r="A93" s="70"/>
      <c r="B93" s="71"/>
      <c r="C93" s="71"/>
      <c r="D93" s="72"/>
      <c r="F93" s="199" t="s">
        <v>130</v>
      </c>
      <c r="G93" s="146" t="str">
        <f>A1</f>
        <v>2021-priser</v>
      </c>
    </row>
    <row r="94" spans="1:14" ht="60" x14ac:dyDescent="0.2">
      <c r="A94" s="73" t="s">
        <v>0</v>
      </c>
      <c r="B94" s="74" t="s">
        <v>1</v>
      </c>
      <c r="C94" s="74" t="s">
        <v>2</v>
      </c>
      <c r="D94" s="75" t="s">
        <v>122</v>
      </c>
      <c r="F94" s="200"/>
      <c r="G94" s="147" t="s">
        <v>127</v>
      </c>
    </row>
    <row r="95" spans="1:14" ht="15" x14ac:dyDescent="0.2">
      <c r="A95" s="76" t="s">
        <v>68</v>
      </c>
      <c r="B95" s="77" t="str">
        <f>IF(ISNUMBER('Prisopregnede 2018-priser'!B83),'Prisopregnede 2018-priser'!B83*$B$10,IF(ISTEXT('Prisopregnede 2018-priser'!B83),'Prisopregnede 2018-priser'!B83,""))</f>
        <v/>
      </c>
      <c r="C95" s="77" t="str">
        <f>IF(ISNUMBER('Prisopregnede 2018-priser'!C83),'Prisopregnede 2018-priser'!C83*$B$10,IF(ISTEXT('Prisopregnede 2018-priser'!C83),'Prisopregnede 2018-priser'!C83,""))</f>
        <v/>
      </c>
      <c r="D95" s="78" t="str">
        <f>IF(ISNUMBER('Prisopregnede 2018-priser'!D83),'Prisopregnede 2018-priser'!D83*$B$10,IF(ISTEXT('Prisopregnede 2018-priser'!D83),'Prisopregnede 2018-priser'!D83,""))</f>
        <v/>
      </c>
      <c r="F95" s="64"/>
      <c r="G95" s="65"/>
    </row>
    <row r="96" spans="1:14" x14ac:dyDescent="0.2">
      <c r="A96" s="79"/>
      <c r="B96" s="77" t="str">
        <f>IF(ISNUMBER('Prisopregnede 2018-priser'!B84),'Prisopregnede 2018-priser'!B84*$B$10,IF(ISTEXT('Prisopregnede 2018-priser'!B84),'Prisopregnede 2018-priser'!B84,""))</f>
        <v/>
      </c>
      <c r="C96" s="77" t="str">
        <f>IF(ISNUMBER('Prisopregnede 2018-priser'!C84),'Prisopregnede 2018-priser'!C84*$B$10,IF(ISTEXT('Prisopregnede 2018-priser'!C84),'Prisopregnede 2018-priser'!C84,""))</f>
        <v/>
      </c>
      <c r="D96" s="78" t="str">
        <f>IF(ISNUMBER('Prisopregnede 2018-priser'!D84),'Prisopregnede 2018-priser'!D84*$B$10,IF(ISTEXT('Prisopregnede 2018-priser'!D84),'Prisopregnede 2018-priser'!D84,""))</f>
        <v/>
      </c>
      <c r="F96" s="61"/>
      <c r="G96" s="66"/>
    </row>
    <row r="97" spans="1:7" x14ac:dyDescent="0.2">
      <c r="A97" s="80" t="s">
        <v>5</v>
      </c>
      <c r="B97" s="77" t="str">
        <f>IF(ISNUMBER('Prisopregnede 2018-priser'!B85),'Prisopregnede 2018-priser'!B85*$B$10,IF(ISTEXT('Prisopregnede 2018-priser'!B85),'Prisopregnede 2018-priser'!B85,""))</f>
        <v/>
      </c>
      <c r="C97" s="77" t="str">
        <f>IF(ISNUMBER('Prisopregnede 2018-priser'!C85),'Prisopregnede 2018-priser'!C85*$B$10,IF(ISTEXT('Prisopregnede 2018-priser'!C85),'Prisopregnede 2018-priser'!C85,""))</f>
        <v/>
      </c>
      <c r="D97" s="78"/>
      <c r="F97" s="61"/>
      <c r="G97" s="66"/>
    </row>
    <row r="98" spans="1:7" x14ac:dyDescent="0.2">
      <c r="A98" s="81" t="s">
        <v>6</v>
      </c>
      <c r="B98" s="77">
        <f>IF(ISNUMBER('2014-basis (ex pendler)'!B68),'2014-basis (ex pendler)'!B68*B$10,IF(ISTEXT('2014-basis (ex pendler)'!B68),'2014-basis (ex pendler)'!B68,""))</f>
        <v>302.3872306950621</v>
      </c>
      <c r="C98" s="77" t="str">
        <f>IF(ISNUMBER('2014-basis (ex pendler)'!C68),'2014-basis (ex pendler)'!C68*C$10,IF(ISTEXT('2014-basis (ex pendler)'!C68),'2014-basis (ex pendler)'!C68,""))</f>
        <v/>
      </c>
      <c r="D98" s="78">
        <f>IF(ISNUMBER('2014-basis (ex pendler)'!D68),'2014-basis (ex pendler)'!D68*D$10-G98,IF(ISTEXT('2014-basis (ex pendler)'!D68),'2014-basis (ex pendler)'!D68,""))</f>
        <v>103.51942818909896</v>
      </c>
      <c r="F98" s="61">
        <v>0</v>
      </c>
      <c r="G98" s="60">
        <f t="shared" ref="G98:G151" si="7">IF(F98="","",F98*$G$10)</f>
        <v>0</v>
      </c>
    </row>
    <row r="99" spans="1:7" x14ac:dyDescent="0.2">
      <c r="A99" s="81" t="s">
        <v>7</v>
      </c>
      <c r="B99" s="77">
        <f>IF(ISNUMBER('2014-basis (ex pendler)'!B69),'2014-basis (ex pendler)'!B69*B$10,IF(ISTEXT('2014-basis (ex pendler)'!B69),'2014-basis (ex pendler)'!B69,""))</f>
        <v>151.19894112918408</v>
      </c>
      <c r="C99" s="77" t="str">
        <f>IF(ISNUMBER('2014-basis (ex pendler)'!C69),'2014-basis (ex pendler)'!C69*C$10,IF(ISTEXT('2014-basis (ex pendler)'!C69),'2014-basis (ex pendler)'!C69,""))</f>
        <v/>
      </c>
      <c r="D99" s="78">
        <f>IF(ISNUMBER('2014-basis (ex pendler)'!D69),'2014-basis (ex pendler)'!D69*D$10-G99,IF(ISTEXT('2014-basis (ex pendler)'!D69),'2014-basis (ex pendler)'!D69,""))</f>
        <v>66.472012823108287</v>
      </c>
      <c r="F99" s="61">
        <v>0</v>
      </c>
      <c r="G99" s="60">
        <f t="shared" si="7"/>
        <v>0</v>
      </c>
    </row>
    <row r="100" spans="1:7" x14ac:dyDescent="0.2">
      <c r="A100" s="81" t="s">
        <v>8</v>
      </c>
      <c r="B100" s="77" t="str">
        <f>IF(ISNUMBER('2014-basis (ex pendler)'!B70),'2014-basis (ex pendler)'!B70*B$10,IF(ISTEXT('2014-basis (ex pendler)'!B70),'2014-basis (ex pendler)'!B70,""))</f>
        <v>Gratis</v>
      </c>
      <c r="C100" s="77" t="str">
        <f>IF(ISNUMBER('2014-basis (ex pendler)'!C70),'2014-basis (ex pendler)'!C70*C$10,IF(ISTEXT('2014-basis (ex pendler)'!C70),'2014-basis (ex pendler)'!C70,""))</f>
        <v/>
      </c>
      <c r="D100" s="78" t="str">
        <f>IF(ISNUMBER('2014-basis (ex pendler)'!D70),'2014-basis (ex pendler)'!D70*D$10-G100,IF(ISTEXT('2014-basis (ex pendler)'!D70),'2014-basis (ex pendler)'!D70,""))</f>
        <v/>
      </c>
      <c r="F100" s="61">
        <v>0</v>
      </c>
      <c r="G100" s="60">
        <f t="shared" si="7"/>
        <v>0</v>
      </c>
    </row>
    <row r="101" spans="1:7" x14ac:dyDescent="0.2">
      <c r="A101" s="81" t="s">
        <v>10</v>
      </c>
      <c r="B101" s="77">
        <f>IF(ISNUMBER('2014-basis (ex pendler)'!B71),'2014-basis (ex pendler)'!B71*B$10,IF(ISTEXT('2014-basis (ex pendler)'!B71),'2014-basis (ex pendler)'!B71,""))</f>
        <v>151.19894112918408</v>
      </c>
      <c r="C101" s="77" t="str">
        <f>IF(ISNUMBER('2014-basis (ex pendler)'!C71),'2014-basis (ex pendler)'!C71*C$10,IF(ISTEXT('2014-basis (ex pendler)'!C71),'2014-basis (ex pendler)'!C71,""))</f>
        <v/>
      </c>
      <c r="D101" s="78">
        <f>IF(ISNUMBER('2014-basis (ex pendler)'!D71),'2014-basis (ex pendler)'!D71*D$10-G101,IF(ISTEXT('2014-basis (ex pendler)'!D71),'2014-basis (ex pendler)'!D71,""))</f>
        <v>66.472012823108287</v>
      </c>
      <c r="F101" s="61">
        <v>0</v>
      </c>
      <c r="G101" s="60">
        <f t="shared" si="7"/>
        <v>0</v>
      </c>
    </row>
    <row r="102" spans="1:7" x14ac:dyDescent="0.2">
      <c r="A102" s="81" t="s">
        <v>11</v>
      </c>
      <c r="B102" s="77">
        <f>IF(ISNUMBER('2014-basis (ex pendler)'!B72),'2014-basis (ex pendler)'!B72*B$10,IF(ISTEXT('2014-basis (ex pendler)'!B72),'2014-basis (ex pendler)'!B72,""))</f>
        <v>151.19894112918408</v>
      </c>
      <c r="C102" s="77" t="str">
        <f>IF(ISNUMBER('2014-basis (ex pendler)'!C72),'2014-basis (ex pendler)'!C72*C$10,IF(ISTEXT('2014-basis (ex pendler)'!C72),'2014-basis (ex pendler)'!C72,""))</f>
        <v/>
      </c>
      <c r="D102" s="78">
        <f>IF(ISNUMBER('2014-basis (ex pendler)'!D72),'2014-basis (ex pendler)'!D72*D$10-G102,IF(ISTEXT('2014-basis (ex pendler)'!D72),'2014-basis (ex pendler)'!D72,""))</f>
        <v>66.472012823108287</v>
      </c>
      <c r="F102" s="61">
        <v>0</v>
      </c>
      <c r="G102" s="60">
        <f t="shared" si="7"/>
        <v>0</v>
      </c>
    </row>
    <row r="103" spans="1:7" x14ac:dyDescent="0.2">
      <c r="A103" s="82" t="s">
        <v>12</v>
      </c>
      <c r="B103" s="77">
        <f>IF(ISNUMBER('2014-basis (ex pendler)'!B73),'2014-basis (ex pendler)'!B73*B$10,IF(ISTEXT('2014-basis (ex pendler)'!B73),'2014-basis (ex pendler)'!B73,""))</f>
        <v>225.81314208796778</v>
      </c>
      <c r="C103" s="77" t="str">
        <f>IF(ISNUMBER('2014-basis (ex pendler)'!C73),'2014-basis (ex pendler)'!C73*C$10,IF(ISTEXT('2014-basis (ex pendler)'!C73),'2014-basis (ex pendler)'!C73,""))</f>
        <v/>
      </c>
      <c r="D103" s="78" t="str">
        <f>IF(ISNUMBER('2014-basis (ex pendler)'!D73),'2014-basis (ex pendler)'!D73*D$10-G103,IF(ISTEXT('2014-basis (ex pendler)'!D73),'2014-basis (ex pendler)'!D73,""))</f>
        <v/>
      </c>
      <c r="F103" s="61">
        <v>0</v>
      </c>
      <c r="G103" s="60">
        <f t="shared" si="7"/>
        <v>0</v>
      </c>
    </row>
    <row r="104" spans="1:7" x14ac:dyDescent="0.2">
      <c r="A104" s="81" t="s">
        <v>13</v>
      </c>
      <c r="B104" s="77">
        <f>IF(ISNUMBER('2014-basis (ex pendler)'!B74),'2014-basis (ex pendler)'!B74*B$10,IF(ISTEXT('2014-basis (ex pendler)'!B74),'2014-basis (ex pendler)'!B74,""))</f>
        <v>125.68844701122735</v>
      </c>
      <c r="C104" s="77" t="str">
        <f>IF(ISNUMBER('2014-basis (ex pendler)'!C74),'2014-basis (ex pendler)'!C74*C$10,IF(ISTEXT('2014-basis (ex pendler)'!C74),'2014-basis (ex pendler)'!C74,""))</f>
        <v/>
      </c>
      <c r="D104" s="78" t="str">
        <f>IF(ISNUMBER('2014-basis (ex pendler)'!D74),'2014-basis (ex pendler)'!D74*D$10-G104,IF(ISTEXT('2014-basis (ex pendler)'!D74),'2014-basis (ex pendler)'!D74,""))</f>
        <v/>
      </c>
      <c r="F104" s="61">
        <v>0</v>
      </c>
      <c r="G104" s="60">
        <f t="shared" si="7"/>
        <v>0</v>
      </c>
    </row>
    <row r="105" spans="1:7" x14ac:dyDescent="0.2">
      <c r="A105" s="79"/>
      <c r="B105" s="77" t="str">
        <f>IF(ISNUMBER('2014-basis (ex pendler)'!B75),'2014-basis (ex pendler)'!B75*B$10,IF(ISTEXT('2014-basis (ex pendler)'!B75),'2014-basis (ex pendler)'!B75,""))</f>
        <v/>
      </c>
      <c r="C105" s="77" t="str">
        <f>IF(ISNUMBER('2014-basis (ex pendler)'!C75),'2014-basis (ex pendler)'!C75*C$10,IF(ISTEXT('2014-basis (ex pendler)'!C75),'2014-basis (ex pendler)'!C75,""))</f>
        <v/>
      </c>
      <c r="D105" s="78" t="str">
        <f>IF(ISNUMBER('2014-basis (ex pendler)'!D75),'2014-basis (ex pendler)'!D75*D$10-G105,IF(ISTEXT('2014-basis (ex pendler)'!D75),'2014-basis (ex pendler)'!D75,""))</f>
        <v/>
      </c>
      <c r="F105" s="61">
        <v>0</v>
      </c>
      <c r="G105" s="60">
        <f t="shared" si="7"/>
        <v>0</v>
      </c>
    </row>
    <row r="106" spans="1:7" x14ac:dyDescent="0.2">
      <c r="A106" s="80" t="s">
        <v>69</v>
      </c>
      <c r="B106" s="77" t="str">
        <f>IF(ISNUMBER('2014-basis (ex pendler)'!B76),'2014-basis (ex pendler)'!B76*B$10,IF(ISTEXT('2014-basis (ex pendler)'!B76),'2014-basis (ex pendler)'!B76,""))</f>
        <v/>
      </c>
      <c r="C106" s="77" t="str">
        <f>IF(ISNUMBER('2014-basis (ex pendler)'!C76),'2014-basis (ex pendler)'!C76*C$10,IF(ISTEXT('2014-basis (ex pendler)'!C76),'2014-basis (ex pendler)'!C76,""))</f>
        <v/>
      </c>
      <c r="D106" s="78" t="str">
        <f>IF(ISNUMBER('2014-basis (ex pendler)'!D76),'2014-basis (ex pendler)'!D76*D$10-G106,IF(ISTEXT('2014-basis (ex pendler)'!D76),'2014-basis (ex pendler)'!D76,""))</f>
        <v/>
      </c>
      <c r="F106" s="61">
        <v>0</v>
      </c>
      <c r="G106" s="60">
        <f t="shared" si="7"/>
        <v>0</v>
      </c>
    </row>
    <row r="107" spans="1:7" x14ac:dyDescent="0.2">
      <c r="A107" s="81" t="s">
        <v>69</v>
      </c>
      <c r="B107" s="77">
        <f>IF(ISNUMBER('2014-basis (ex pendler)'!B77),'2014-basis (ex pendler)'!B77*B$10,IF(ISTEXT('2014-basis (ex pendler)'!B77),'2014-basis (ex pendler)'!B77,""))</f>
        <v>294.9524395074489</v>
      </c>
      <c r="C107" s="77" t="str">
        <f>IF(ISNUMBER('2014-basis (ex pendler)'!C77),'2014-basis (ex pendler)'!C77*C$10,IF(ISTEXT('2014-basis (ex pendler)'!C77),'2014-basis (ex pendler)'!C77,""))</f>
        <v/>
      </c>
      <c r="D107" s="78" t="str">
        <f>IF(ISNUMBER('2014-basis (ex pendler)'!D77),'2014-basis (ex pendler)'!D77*D$10-G107,IF(ISTEXT('2014-basis (ex pendler)'!D77),'2014-basis (ex pendler)'!D77,""))</f>
        <v/>
      </c>
      <c r="F107" s="61">
        <v>0</v>
      </c>
      <c r="G107" s="60">
        <f t="shared" si="7"/>
        <v>0</v>
      </c>
    </row>
    <row r="108" spans="1:7" x14ac:dyDescent="0.2">
      <c r="A108" s="81" t="s">
        <v>70</v>
      </c>
      <c r="B108" s="77">
        <f>IF(ISNUMBER('2014-basis (ex pendler)'!B78),'2014-basis (ex pendler)'!B78*B$10,IF(ISTEXT('2014-basis (ex pendler)'!B78),'2014-basis (ex pendler)'!B78,""))</f>
        <v>147.48154553537745</v>
      </c>
      <c r="C108" s="77" t="str">
        <f>IF(ISNUMBER('2014-basis (ex pendler)'!C78),'2014-basis (ex pendler)'!C78*C$10,IF(ISTEXT('2014-basis (ex pendler)'!C78),'2014-basis (ex pendler)'!C78,""))</f>
        <v/>
      </c>
      <c r="D108" s="78" t="str">
        <f>IF(ISNUMBER('2014-basis (ex pendler)'!D78),'2014-basis (ex pendler)'!D78*D$10-G108,IF(ISTEXT('2014-basis (ex pendler)'!D78),'2014-basis (ex pendler)'!D78,""))</f>
        <v/>
      </c>
      <c r="F108" s="61">
        <v>0</v>
      </c>
      <c r="G108" s="60">
        <f t="shared" si="7"/>
        <v>0</v>
      </c>
    </row>
    <row r="109" spans="1:7" x14ac:dyDescent="0.2">
      <c r="A109" s="79"/>
      <c r="B109" s="77" t="str">
        <f>IF(ISNUMBER('2014-basis (ex pendler)'!B79),'2014-basis (ex pendler)'!B79*B$10,IF(ISTEXT('2014-basis (ex pendler)'!B79),'2014-basis (ex pendler)'!B79,""))</f>
        <v/>
      </c>
      <c r="C109" s="77" t="str">
        <f>IF(ISNUMBER('2014-basis (ex pendler)'!C79),'2014-basis (ex pendler)'!C79*C$10,IF(ISTEXT('2014-basis (ex pendler)'!C79),'2014-basis (ex pendler)'!C79,""))</f>
        <v/>
      </c>
      <c r="D109" s="78" t="str">
        <f>IF(ISNUMBER('2014-basis (ex pendler)'!D79),'2014-basis (ex pendler)'!D79*D$10-G109,IF(ISTEXT('2014-basis (ex pendler)'!D79),'2014-basis (ex pendler)'!D79,""))</f>
        <v/>
      </c>
      <c r="F109" s="61">
        <v>0</v>
      </c>
      <c r="G109" s="60">
        <f t="shared" si="7"/>
        <v>0</v>
      </c>
    </row>
    <row r="110" spans="1:7" x14ac:dyDescent="0.2">
      <c r="A110" s="80" t="s">
        <v>17</v>
      </c>
      <c r="B110" s="77" t="str">
        <f>IF(ISNUMBER('2014-basis (ex pendler)'!B80),'2014-basis (ex pendler)'!B80*B$10,IF(ISTEXT('2014-basis (ex pendler)'!B80),'2014-basis (ex pendler)'!B80,""))</f>
        <v/>
      </c>
      <c r="C110" s="77" t="str">
        <f>IF(ISNUMBER('2014-basis (ex pendler)'!C80),'2014-basis (ex pendler)'!C80*C$10,IF(ISTEXT('2014-basis (ex pendler)'!C80),'2014-basis (ex pendler)'!C80,""))</f>
        <v/>
      </c>
      <c r="D110" s="78" t="str">
        <f>IF(ISNUMBER('2014-basis (ex pendler)'!D80),'2014-basis (ex pendler)'!D80*D$10-G110,IF(ISTEXT('2014-basis (ex pendler)'!D80),'2014-basis (ex pendler)'!D80,""))</f>
        <v/>
      </c>
      <c r="F110" s="61">
        <v>0</v>
      </c>
      <c r="G110" s="60">
        <f t="shared" si="7"/>
        <v>0</v>
      </c>
    </row>
    <row r="111" spans="1:7" x14ac:dyDescent="0.2">
      <c r="A111" s="81" t="s">
        <v>18</v>
      </c>
      <c r="B111" s="77">
        <f>IF(ISNUMBER('2014-basis (ex pendler)'!B81),'2014-basis (ex pendler)'!B81*B$10,IF(ISTEXT('2014-basis (ex pendler)'!B81),'2014-basis (ex pendler)'!B81,""))</f>
        <v>1742.4679381078527</v>
      </c>
      <c r="C111" s="77" t="str">
        <f>IF(ISNUMBER('2014-basis (ex pendler)'!C81),'2014-basis (ex pendler)'!C81*C$10,IF(ISTEXT('2014-basis (ex pendler)'!C81),'2014-basis (ex pendler)'!C81,""))</f>
        <v/>
      </c>
      <c r="D111" s="78">
        <f>IF(ISNUMBER('2014-basis (ex pendler)'!D81),'2014-basis (ex pendler)'!D81*D$10-G111,IF(ISTEXT('2014-basis (ex pendler)'!D81),'2014-basis (ex pendler)'!D81,""))</f>
        <v>389.86681055162694</v>
      </c>
      <c r="F111" s="61">
        <v>0</v>
      </c>
      <c r="G111" s="60">
        <f t="shared" si="7"/>
        <v>0</v>
      </c>
    </row>
    <row r="112" spans="1:7" x14ac:dyDescent="0.2">
      <c r="A112" s="81" t="s">
        <v>71</v>
      </c>
      <c r="B112" s="77">
        <f>IF(ISNUMBER('2014-basis (ex pendler)'!B82),'2014-basis (ex pendler)'!B82*B$10,IF(ISTEXT('2014-basis (ex pendler)'!B82),'2014-basis (ex pendler)'!B82,""))</f>
        <v>583.71632073409069</v>
      </c>
      <c r="C112" s="77">
        <f>IF(ISNUMBER('2014-basis (ex pendler)'!C82),'2014-basis (ex pendler)'!C82*C$10,IF(ISTEXT('2014-basis (ex pendler)'!C82),'2014-basis (ex pendler)'!C82,""))</f>
        <v>871.23396905392633</v>
      </c>
      <c r="D112" s="78">
        <f>IF(ISNUMBER('2014-basis (ex pendler)'!D82),'2014-basis (ex pendler)'!D82*D$10-G112,IF(ISTEXT('2014-basis (ex pendler)'!D82),'2014-basis (ex pendler)'!D82,""))</f>
        <v>274.29136250255601</v>
      </c>
      <c r="F112" s="61">
        <v>0</v>
      </c>
      <c r="G112" s="60">
        <f t="shared" si="7"/>
        <v>0</v>
      </c>
    </row>
    <row r="113" spans="1:7" x14ac:dyDescent="0.2">
      <c r="A113" s="81" t="s">
        <v>22</v>
      </c>
      <c r="B113" s="77">
        <f>IF(ISNUMBER('2014-basis (ex pendler)'!B83),'2014-basis (ex pendler)'!B83*B$10,IF(ISTEXT('2014-basis (ex pendler)'!B83),'2014-basis (ex pendler)'!B83,""))</f>
        <v>615.93729973485017</v>
      </c>
      <c r="C113" s="77">
        <f>IF(ISNUMBER('2014-basis (ex pendler)'!C83),'2014-basis (ex pendler)'!C83*C$10,IF(ISTEXT('2014-basis (ex pendler)'!C83),'2014-basis (ex pendler)'!C83,""))</f>
        <v>1304.9869300023331</v>
      </c>
      <c r="D113" s="78">
        <f>IF(ISNUMBER('2014-basis (ex pendler)'!D83),'2014-basis (ex pendler)'!D83*D$10-G113,IF(ISTEXT('2014-basis (ex pendler)'!D83),'2014-basis (ex pendler)'!D83,""))</f>
        <v>313.12350588407128</v>
      </c>
      <c r="F113" s="61">
        <v>0</v>
      </c>
      <c r="G113" s="60">
        <f t="shared" si="7"/>
        <v>0</v>
      </c>
    </row>
    <row r="114" spans="1:7" x14ac:dyDescent="0.2">
      <c r="A114" s="79"/>
      <c r="B114" s="77" t="str">
        <f>IF(ISNUMBER('2014-basis (ex pendler)'!B84),'2014-basis (ex pendler)'!B84*B$10,IF(ISTEXT('2014-basis (ex pendler)'!B84),'2014-basis (ex pendler)'!B84,""))</f>
        <v/>
      </c>
      <c r="C114" s="77" t="str">
        <f>IF(ISNUMBER('2014-basis (ex pendler)'!C84),'2014-basis (ex pendler)'!C84*C$10,IF(ISTEXT('2014-basis (ex pendler)'!C84),'2014-basis (ex pendler)'!C84,""))</f>
        <v/>
      </c>
      <c r="D114" s="78" t="str">
        <f>IF(ISNUMBER('2014-basis (ex pendler)'!D84),'2014-basis (ex pendler)'!D84*D$10-G114,IF(ISTEXT('2014-basis (ex pendler)'!D84),'2014-basis (ex pendler)'!D84,""))</f>
        <v/>
      </c>
      <c r="F114" s="61">
        <v>0</v>
      </c>
      <c r="G114" s="60">
        <f t="shared" si="7"/>
        <v>0</v>
      </c>
    </row>
    <row r="115" spans="1:7" x14ac:dyDescent="0.2">
      <c r="A115" s="80" t="s">
        <v>26</v>
      </c>
      <c r="B115" s="77" t="str">
        <f>IF(ISNUMBER('2014-basis (ex pendler)'!B85),'2014-basis (ex pendler)'!B85*B$10,IF(ISTEXT('2014-basis (ex pendler)'!B85),'2014-basis (ex pendler)'!B85,""))</f>
        <v/>
      </c>
      <c r="C115" s="77" t="str">
        <f>IF(ISNUMBER('2014-basis (ex pendler)'!C85),'2014-basis (ex pendler)'!C85*C$10,IF(ISTEXT('2014-basis (ex pendler)'!C85),'2014-basis (ex pendler)'!C85,""))</f>
        <v/>
      </c>
      <c r="D115" s="78" t="str">
        <f>IF(ISNUMBER('2014-basis (ex pendler)'!D85),'2014-basis (ex pendler)'!D85*D$10-G115,IF(ISTEXT('2014-basis (ex pendler)'!D85),'2014-basis (ex pendler)'!D85,""))</f>
        <v/>
      </c>
      <c r="F115" s="61">
        <v>0</v>
      </c>
      <c r="G115" s="60">
        <f t="shared" si="7"/>
        <v>0</v>
      </c>
    </row>
    <row r="116" spans="1:7" x14ac:dyDescent="0.2">
      <c r="A116" s="81" t="s">
        <v>27</v>
      </c>
      <c r="B116" s="77">
        <f>IF(ISNUMBER('2014-basis (ex pendler)'!B86),'2014-basis (ex pendler)'!B86*B$10,IF(ISTEXT('2014-basis (ex pendler)'!B86),'2014-basis (ex pendler)'!B86,""))</f>
        <v>2146.4817343058062</v>
      </c>
      <c r="C116" s="77" t="str">
        <f>IF(ISNUMBER('2014-basis (ex pendler)'!C86),'2014-basis (ex pendler)'!C86*C$10,IF(ISTEXT('2014-basis (ex pendler)'!C86),'2014-basis (ex pendler)'!C86,""))</f>
        <v/>
      </c>
      <c r="D116" s="78">
        <f>IF(ISNUMBER('2014-basis (ex pendler)'!D86),'2014-basis (ex pendler)'!D86*D$10-G116,IF(ISTEXT('2014-basis (ex pendler)'!D86),'2014-basis (ex pendler)'!D86,""))</f>
        <v>163.90911735566172</v>
      </c>
      <c r="F116" s="61">
        <v>181.41</v>
      </c>
      <c r="G116" s="60">
        <f t="shared" si="7"/>
        <v>187.26083531999998</v>
      </c>
    </row>
    <row r="117" spans="1:7" x14ac:dyDescent="0.2">
      <c r="A117" s="81" t="s">
        <v>72</v>
      </c>
      <c r="B117" s="77">
        <f>IF(ISNUMBER('2014-basis (ex pendler)'!B87),'2014-basis (ex pendler)'!B87*B$10,IF(ISTEXT('2014-basis (ex pendler)'!B87),'2014-basis (ex pendler)'!B87,""))</f>
        <v>987.39991846955718</v>
      </c>
      <c r="C117" s="77">
        <f>IF(ISNUMBER('2014-basis (ex pendler)'!C87),'2014-basis (ex pendler)'!C87*C$10,IF(ISTEXT('2014-basis (ex pendler)'!C87),'2014-basis (ex pendler)'!C87,""))</f>
        <v>1262.2102517652916</v>
      </c>
      <c r="D117" s="78">
        <f>IF(ISNUMBER('2014-basis (ex pendler)'!D87),'2014-basis (ex pendler)'!D87*D$10-G117,IF(ISTEXT('2014-basis (ex pendler)'!D87),'2014-basis (ex pendler)'!D87,""))</f>
        <v>450.9898426168366</v>
      </c>
      <c r="F117" s="61">
        <v>0</v>
      </c>
      <c r="G117" s="60">
        <f t="shared" si="7"/>
        <v>0</v>
      </c>
    </row>
    <row r="118" spans="1:7" x14ac:dyDescent="0.2">
      <c r="A118" s="81" t="s">
        <v>31</v>
      </c>
      <c r="B118" s="77">
        <f>IF(ISNUMBER('2014-basis (ex pendler)'!B88),'2014-basis (ex pendler)'!B88*B$10,IF(ISTEXT('2014-basis (ex pendler)'!B88),'2014-basis (ex pendler)'!B88,""))</f>
        <v>0.10651563306036216</v>
      </c>
      <c r="C118" s="77" t="str">
        <f>IF(ISNUMBER('2014-basis (ex pendler)'!C88),'2014-basis (ex pendler)'!C88*C$10,IF(ISTEXT('2014-basis (ex pendler)'!C88),'2014-basis (ex pendler)'!C88,""))</f>
        <v/>
      </c>
      <c r="D118" s="78" t="str">
        <f>IF(ISNUMBER('2014-basis (ex pendler)'!D88),'2014-basis (ex pendler)'!D88*D$10-G118,IF(ISTEXT('2014-basis (ex pendler)'!D88),'2014-basis (ex pendler)'!D88,""))</f>
        <v/>
      </c>
      <c r="F118" s="61">
        <v>0</v>
      </c>
      <c r="G118" s="60">
        <f t="shared" si="7"/>
        <v>0</v>
      </c>
    </row>
    <row r="119" spans="1:7" x14ac:dyDescent="0.2">
      <c r="A119" s="79"/>
      <c r="B119" s="77" t="str">
        <f>IF(ISNUMBER('2014-basis (ex pendler)'!B89),'2014-basis (ex pendler)'!B89*B$10,IF(ISTEXT('2014-basis (ex pendler)'!B89),'2014-basis (ex pendler)'!B89,""))</f>
        <v/>
      </c>
      <c r="C119" s="77" t="str">
        <f>IF(ISNUMBER('2014-basis (ex pendler)'!C89),'2014-basis (ex pendler)'!C89*C$10,IF(ISTEXT('2014-basis (ex pendler)'!C89),'2014-basis (ex pendler)'!C89,""))</f>
        <v/>
      </c>
      <c r="D119" s="78" t="str">
        <f>IF(ISNUMBER('2014-basis (ex pendler)'!D89),'2014-basis (ex pendler)'!D89*D$10-G119,IF(ISTEXT('2014-basis (ex pendler)'!D89),'2014-basis (ex pendler)'!D89,""))</f>
        <v/>
      </c>
      <c r="F119" s="61">
        <v>0</v>
      </c>
      <c r="G119" s="60">
        <f t="shared" si="7"/>
        <v>0</v>
      </c>
    </row>
    <row r="120" spans="1:7" x14ac:dyDescent="0.2">
      <c r="A120" s="80" t="s">
        <v>35</v>
      </c>
      <c r="B120" s="77" t="str">
        <f>IF(ISNUMBER('2014-basis (ex pendler)'!B90),'2014-basis (ex pendler)'!B90*B$10,IF(ISTEXT('2014-basis (ex pendler)'!B90),'2014-basis (ex pendler)'!B90,""))</f>
        <v/>
      </c>
      <c r="C120" s="77" t="str">
        <f>IF(ISNUMBER('2014-basis (ex pendler)'!C90),'2014-basis (ex pendler)'!C90*C$10,IF(ISTEXT('2014-basis (ex pendler)'!C90),'2014-basis (ex pendler)'!C90,""))</f>
        <v/>
      </c>
      <c r="D120" s="78" t="str">
        <f>IF(ISNUMBER('2014-basis (ex pendler)'!D90),'2014-basis (ex pendler)'!D90*D$10-G120,IF(ISTEXT('2014-basis (ex pendler)'!D90),'2014-basis (ex pendler)'!D90,""))</f>
        <v/>
      </c>
      <c r="F120" s="61">
        <v>0</v>
      </c>
      <c r="G120" s="60">
        <f t="shared" si="7"/>
        <v>0</v>
      </c>
    </row>
    <row r="121" spans="1:7" x14ac:dyDescent="0.2">
      <c r="A121" s="81" t="s">
        <v>36</v>
      </c>
      <c r="B121" s="77">
        <f>IF(ISNUMBER('2014-basis (ex pendler)'!B91),'2014-basis (ex pendler)'!B91*B$10,IF(ISTEXT('2014-basis (ex pendler)'!B91),'2014-basis (ex pendler)'!B91,""))</f>
        <v>2119.2137322423532</v>
      </c>
      <c r="C121" s="77" t="str">
        <f>IF(ISNUMBER('2014-basis (ex pendler)'!C91),'2014-basis (ex pendler)'!C91*C$10,IF(ISTEXT('2014-basis (ex pendler)'!C91),'2014-basis (ex pendler)'!C91,""))</f>
        <v/>
      </c>
      <c r="D121" s="78" t="str">
        <f>IF(ISNUMBER('2014-basis (ex pendler)'!D91),'2014-basis (ex pendler)'!D91*D$10-G121,IF(ISTEXT('2014-basis (ex pendler)'!D91),'2014-basis (ex pendler)'!D91,""))</f>
        <v/>
      </c>
      <c r="F121" s="61">
        <v>0</v>
      </c>
      <c r="G121" s="60">
        <f t="shared" si="7"/>
        <v>0</v>
      </c>
    </row>
    <row r="122" spans="1:7" x14ac:dyDescent="0.2">
      <c r="A122" s="81" t="s">
        <v>37</v>
      </c>
      <c r="B122" s="77">
        <f>IF(ISNUMBER('2014-basis (ex pendler)'!B92),'2014-basis (ex pendler)'!B92*B$10,IF(ISTEXT('2014-basis (ex pendler)'!B92),'2014-basis (ex pendler)'!B92,""))</f>
        <v>2219.594064838439</v>
      </c>
      <c r="C122" s="77" t="str">
        <f>IF(ISNUMBER('2014-basis (ex pendler)'!C92),'2014-basis (ex pendler)'!C92*C$10,IF(ISTEXT('2014-basis (ex pendler)'!C92),'2014-basis (ex pendler)'!C92,""))</f>
        <v/>
      </c>
      <c r="D122" s="78" t="str">
        <f>IF(ISNUMBER('2014-basis (ex pendler)'!D92),'2014-basis (ex pendler)'!D92*D$10-G122,IF(ISTEXT('2014-basis (ex pendler)'!D92),'2014-basis (ex pendler)'!D92,""))</f>
        <v/>
      </c>
      <c r="F122" s="61">
        <v>0</v>
      </c>
      <c r="G122" s="60">
        <f t="shared" si="7"/>
        <v>0</v>
      </c>
    </row>
    <row r="123" spans="1:7" x14ac:dyDescent="0.2">
      <c r="A123" s="81" t="s">
        <v>77</v>
      </c>
      <c r="B123" s="77" t="str">
        <f>IF(ISNUMBER('2014-basis (ex pendler)'!B93),'2014-basis (ex pendler)'!B93*B$10,IF(ISTEXT('2014-basis (ex pendler)'!B93),'2014-basis (ex pendler)'!B93,""))</f>
        <v/>
      </c>
      <c r="C123" s="77" t="str">
        <f>IF(ISNUMBER('2014-basis (ex pendler)'!C93),'2014-basis (ex pendler)'!C93*C$10,IF(ISTEXT('2014-basis (ex pendler)'!C93),'2014-basis (ex pendler)'!C93,""))</f>
        <v/>
      </c>
      <c r="D123" s="78">
        <f>IF(ISNUMBER('2014-basis (ex pendler)'!D93),'2014-basis (ex pendler)'!D93*D$10-G123,IF(ISTEXT('2014-basis (ex pendler)'!D93),'2014-basis (ex pendler)'!D93,""))</f>
        <v>312.11793990087347</v>
      </c>
      <c r="F123" s="61">
        <v>88.98</v>
      </c>
      <c r="G123" s="60">
        <f t="shared" si="7"/>
        <v>91.849782959999999</v>
      </c>
    </row>
    <row r="124" spans="1:7" x14ac:dyDescent="0.2">
      <c r="A124" s="81" t="s">
        <v>38</v>
      </c>
      <c r="B124" s="77">
        <f>IF(ISNUMBER('2014-basis (ex pendler)'!B94),'2014-basis (ex pendler)'!B94*B$10,IF(ISTEXT('2014-basis (ex pendler)'!B94),'2014-basis (ex pendler)'!B94,""))</f>
        <v>959.70585387386302</v>
      </c>
      <c r="C124" s="77">
        <f>IF(ISNUMBER('2014-basis (ex pendler)'!C94),'2014-basis (ex pendler)'!C94*C$10,IF(ISTEXT('2014-basis (ex pendler)'!C94),'2014-basis (ex pendler)'!C94,""))</f>
        <v>1247.2980631368409</v>
      </c>
      <c r="D124" s="78">
        <f>IF(ISNUMBER('2014-basis (ex pendler)'!D94),'2014-basis (ex pendler)'!D94*D$10-G124,IF(ISTEXT('2014-basis (ex pendler)'!D94),'2014-basis (ex pendler)'!D94,""))</f>
        <v>439.59984370726448</v>
      </c>
      <c r="F124" s="61">
        <v>0</v>
      </c>
      <c r="G124" s="60">
        <f t="shared" si="7"/>
        <v>0</v>
      </c>
    </row>
    <row r="125" spans="1:7" x14ac:dyDescent="0.2">
      <c r="A125" s="81" t="s">
        <v>39</v>
      </c>
      <c r="B125" s="77">
        <f>IF(ISNUMBER('2014-basis (ex pendler)'!B95),'2014-basis (ex pendler)'!B95*B$10,IF(ISTEXT('2014-basis (ex pendler)'!B95),'2014-basis (ex pendler)'!B95,""))</f>
        <v>1059.8305489506035</v>
      </c>
      <c r="C125" s="77">
        <f>IF(ISNUMBER('2014-basis (ex pendler)'!C95),'2014-basis (ex pendler)'!C95*C$10,IF(ISTEXT('2014-basis (ex pendler)'!C95),'2014-basis (ex pendler)'!C95,""))</f>
        <v>1347.4227582135813</v>
      </c>
      <c r="D125" s="78">
        <f>IF(ISNUMBER('2014-basis (ex pendler)'!D95),'2014-basis (ex pendler)'!D95*D$10-G125,IF(ISTEXT('2014-basis (ex pendler)'!D95),'2014-basis (ex pendler)'!D95,""))</f>
        <v>481.10097101775341</v>
      </c>
      <c r="F125" s="61">
        <v>2.44</v>
      </c>
      <c r="G125" s="60">
        <f>IF(F125="","",F125*$G$10)</f>
        <v>2.51869488</v>
      </c>
    </row>
    <row r="126" spans="1:7" x14ac:dyDescent="0.2">
      <c r="A126" s="79"/>
      <c r="B126" s="77" t="str">
        <f>IF(ISNUMBER('2014-basis (ex pendler)'!B96),'2014-basis (ex pendler)'!B96*B$10,IF(ISTEXT('2014-basis (ex pendler)'!B96),'2014-basis (ex pendler)'!B96,""))</f>
        <v/>
      </c>
      <c r="C126" s="77" t="str">
        <f>IF(ISNUMBER('2014-basis (ex pendler)'!C96),'2014-basis (ex pendler)'!C96*C$10,IF(ISTEXT('2014-basis (ex pendler)'!C96),'2014-basis (ex pendler)'!C96,""))</f>
        <v/>
      </c>
      <c r="D126" s="78" t="str">
        <f>IF(ISNUMBER('2014-basis (ex pendler)'!D96),'2014-basis (ex pendler)'!D96*D$10-G126,IF(ISTEXT('2014-basis (ex pendler)'!D96),'2014-basis (ex pendler)'!D96,""))</f>
        <v/>
      </c>
      <c r="F126" s="61">
        <v>0</v>
      </c>
      <c r="G126" s="60">
        <f t="shared" si="7"/>
        <v>0</v>
      </c>
    </row>
    <row r="127" spans="1:7" x14ac:dyDescent="0.2">
      <c r="A127" s="80" t="s">
        <v>43</v>
      </c>
      <c r="B127" s="77" t="str">
        <f>IF(ISNUMBER('2014-basis (ex pendler)'!B97),'2014-basis (ex pendler)'!B97*B$10,IF(ISTEXT('2014-basis (ex pendler)'!B97),'2014-basis (ex pendler)'!B97,""))</f>
        <v/>
      </c>
      <c r="C127" s="77" t="str">
        <f>IF(ISNUMBER('2014-basis (ex pendler)'!C97),'2014-basis (ex pendler)'!C97*C$10,IF(ISTEXT('2014-basis (ex pendler)'!C97),'2014-basis (ex pendler)'!C97,""))</f>
        <v/>
      </c>
      <c r="D127" s="78" t="str">
        <f>IF(ISNUMBER('2014-basis (ex pendler)'!D97),'2014-basis (ex pendler)'!D97*D$10-G127,IF(ISTEXT('2014-basis (ex pendler)'!D97),'2014-basis (ex pendler)'!D97,""))</f>
        <v/>
      </c>
      <c r="F127" s="61">
        <v>0</v>
      </c>
      <c r="G127" s="60">
        <f t="shared" si="7"/>
        <v>0</v>
      </c>
    </row>
    <row r="128" spans="1:7" x14ac:dyDescent="0.2">
      <c r="A128" s="81" t="s">
        <v>44</v>
      </c>
      <c r="B128" s="77">
        <f>IF(ISNUMBER('2014-basis (ex pendler)'!B98),'2014-basis (ex pendler)'!B98*B$10,IF(ISTEXT('2014-basis (ex pendler)'!B98),'2014-basis (ex pendler)'!B98,""))</f>
        <v>420.73675058843054</v>
      </c>
      <c r="C128" s="77" t="str">
        <f>IF(ISNUMBER('2014-basis (ex pendler)'!C98),'2014-basis (ex pendler)'!C98*C$10,IF(ISTEXT('2014-basis (ex pendler)'!C98),'2014-basis (ex pendler)'!C98,""))</f>
        <v/>
      </c>
      <c r="D128" s="78">
        <f>IF(ISNUMBER('2014-basis (ex pendler)'!D98),'2014-basis (ex pendler)'!D98*D$10-G128,IF(ISTEXT('2014-basis (ex pendler)'!D98),'2014-basis (ex pendler)'!D98,""))</f>
        <v>184.97691239620349</v>
      </c>
      <c r="F128" s="61">
        <v>0</v>
      </c>
      <c r="G128" s="60">
        <f t="shared" si="7"/>
        <v>0</v>
      </c>
    </row>
    <row r="129" spans="1:7" x14ac:dyDescent="0.2">
      <c r="A129" s="81" t="s">
        <v>45</v>
      </c>
      <c r="B129" s="77">
        <f>IF(ISNUMBER('2014-basis (ex pendler)'!B99),'2014-basis (ex pendler)'!B99*B$10,IF(ISTEXT('2014-basis (ex pendler)'!B99),'2014-basis (ex pendler)'!B99,""))</f>
        <v>574.11926219535201</v>
      </c>
      <c r="C129" s="77" t="str">
        <f>IF(ISNUMBER('2014-basis (ex pendler)'!C99),'2014-basis (ex pendler)'!C99*C$10,IF(ISTEXT('2014-basis (ex pendler)'!C99),'2014-basis (ex pendler)'!C99,""))</f>
        <v/>
      </c>
      <c r="D129" s="78">
        <f>IF(ISNUMBER('2014-basis (ex pendler)'!D99),'2014-basis (ex pendler)'!D99*D$10-G129,IF(ISTEXT('2014-basis (ex pendler)'!D99),'2014-basis (ex pendler)'!D99,""))</f>
        <v>200.69084419469954</v>
      </c>
      <c r="F129" s="61">
        <v>0</v>
      </c>
      <c r="G129" s="60">
        <f t="shared" si="7"/>
        <v>0</v>
      </c>
    </row>
    <row r="130" spans="1:7" x14ac:dyDescent="0.2">
      <c r="A130" s="81" t="s">
        <v>46</v>
      </c>
      <c r="B130" s="77">
        <f>IF(ISNUMBER('2014-basis (ex pendler)'!B100),'2014-basis (ex pendler)'!B100*B$10,IF(ISTEXT('2014-basis (ex pendler)'!B100),'2014-basis (ex pendler)'!B100,""))</f>
        <v>182.17368722313739</v>
      </c>
      <c r="C130" s="77" t="str">
        <f>IF(ISNUMBER('2014-basis (ex pendler)'!C100),'2014-basis (ex pendler)'!C100*C$10,IF(ISTEXT('2014-basis (ex pendler)'!C100),'2014-basis (ex pendler)'!C100,""))</f>
        <v/>
      </c>
      <c r="D130" s="78" t="str">
        <f>IF(ISNUMBER('2014-basis (ex pendler)'!D100),'2014-basis (ex pendler)'!D100*D$10-G130,IF(ISTEXT('2014-basis (ex pendler)'!D100),'2014-basis (ex pendler)'!D100,""))</f>
        <v/>
      </c>
      <c r="F130" s="61">
        <v>0</v>
      </c>
      <c r="G130" s="60">
        <f t="shared" si="7"/>
        <v>0</v>
      </c>
    </row>
    <row r="131" spans="1:7" x14ac:dyDescent="0.2">
      <c r="A131" s="79"/>
      <c r="B131" s="77" t="str">
        <f>IF(ISNUMBER('2014-basis (ex pendler)'!B101),'2014-basis (ex pendler)'!B101*B$10,IF(ISTEXT('2014-basis (ex pendler)'!B101),'2014-basis (ex pendler)'!B101,""))</f>
        <v/>
      </c>
      <c r="C131" s="77" t="str">
        <f>IF(ISNUMBER('2014-basis (ex pendler)'!C101),'2014-basis (ex pendler)'!C101*C$10,IF(ISTEXT('2014-basis (ex pendler)'!C101),'2014-basis (ex pendler)'!C101,""))</f>
        <v/>
      </c>
      <c r="D131" s="78" t="str">
        <f>IF(ISNUMBER('2014-basis (ex pendler)'!D101),'2014-basis (ex pendler)'!D101*D$10-G131,IF(ISTEXT('2014-basis (ex pendler)'!D101),'2014-basis (ex pendler)'!D101,""))</f>
        <v/>
      </c>
      <c r="F131" s="61">
        <v>0</v>
      </c>
      <c r="G131" s="60">
        <f t="shared" si="7"/>
        <v>0</v>
      </c>
    </row>
    <row r="132" spans="1:7" x14ac:dyDescent="0.2">
      <c r="A132" s="80" t="s">
        <v>49</v>
      </c>
      <c r="B132" s="77" t="str">
        <f>IF(ISNUMBER('2014-basis (ex pendler)'!B102),'2014-basis (ex pendler)'!B102*B$10,IF(ISTEXT('2014-basis (ex pendler)'!B102),'2014-basis (ex pendler)'!B102,""))</f>
        <v/>
      </c>
      <c r="C132" s="77" t="str">
        <f>IF(ISNUMBER('2014-basis (ex pendler)'!C102),'2014-basis (ex pendler)'!C102*C$10,IF(ISTEXT('2014-basis (ex pendler)'!C102),'2014-basis (ex pendler)'!C102,""))</f>
        <v/>
      </c>
      <c r="D132" s="78" t="str">
        <f>IF(ISNUMBER('2014-basis (ex pendler)'!D102),'2014-basis (ex pendler)'!D102*D$10-G132,IF(ISTEXT('2014-basis (ex pendler)'!D102),'2014-basis (ex pendler)'!D102,""))</f>
        <v/>
      </c>
      <c r="F132" s="61">
        <v>0</v>
      </c>
      <c r="G132" s="60">
        <f t="shared" si="7"/>
        <v>0</v>
      </c>
    </row>
    <row r="133" spans="1:7" x14ac:dyDescent="0.2">
      <c r="A133" s="81" t="s">
        <v>50</v>
      </c>
      <c r="B133" s="77">
        <f>IF(ISNUMBER('2014-basis (ex pendler)'!B103),'2014-basis (ex pendler)'!B103*B$10,IF(ISTEXT('2014-basis (ex pendler)'!B103),'2014-basis (ex pendler)'!B103,""))</f>
        <v>19.833210875839434</v>
      </c>
      <c r="C133" s="77" t="str">
        <f>IF(ISNUMBER('2014-basis (ex pendler)'!C103),'2014-basis (ex pendler)'!C103*C$10,IF(ISTEXT('2014-basis (ex pendler)'!C103),'2014-basis (ex pendler)'!C103,""))</f>
        <v/>
      </c>
      <c r="D133" s="78" t="str">
        <f>IF(ISNUMBER('2014-basis (ex pendler)'!D103),'2014-basis (ex pendler)'!D103*D$10-G133,IF(ISTEXT('2014-basis (ex pendler)'!D103),'2014-basis (ex pendler)'!D103,""))</f>
        <v/>
      </c>
      <c r="F133" s="61">
        <v>0</v>
      </c>
      <c r="G133" s="60">
        <f t="shared" si="7"/>
        <v>0</v>
      </c>
    </row>
    <row r="134" spans="1:7" x14ac:dyDescent="0.2">
      <c r="A134" s="81" t="s">
        <v>51</v>
      </c>
      <c r="B134" s="77">
        <f>IF(ISNUMBER('2014-basis (ex pendler)'!B104),'2014-basis (ex pendler)'!B104*B$10,IF(ISTEXT('2014-basis (ex pendler)'!B104),'2014-basis (ex pendler)'!B104,""))</f>
        <v>9.916605437919717</v>
      </c>
      <c r="C134" s="77" t="str">
        <f>IF(ISNUMBER('2014-basis (ex pendler)'!C104),'2014-basis (ex pendler)'!C104*C$10,IF(ISTEXT('2014-basis (ex pendler)'!C104),'2014-basis (ex pendler)'!C104,""))</f>
        <v/>
      </c>
      <c r="D134" s="78" t="str">
        <f>IF(ISNUMBER('2014-basis (ex pendler)'!D104),'2014-basis (ex pendler)'!D104*D$10-G134,IF(ISTEXT('2014-basis (ex pendler)'!D104),'2014-basis (ex pendler)'!D104,""))</f>
        <v/>
      </c>
      <c r="F134" s="61">
        <v>0</v>
      </c>
      <c r="G134" s="60">
        <f t="shared" si="7"/>
        <v>0</v>
      </c>
    </row>
    <row r="135" spans="1:7" x14ac:dyDescent="0.2">
      <c r="A135" s="81" t="s">
        <v>52</v>
      </c>
      <c r="B135" s="77" t="str">
        <f>IF(ISNUMBER('2014-basis (ex pendler)'!B105),'2014-basis (ex pendler)'!B105*B$10,IF(ISTEXT('2014-basis (ex pendler)'!B105),'2014-basis (ex pendler)'!B105,""))</f>
        <v>Gratis</v>
      </c>
      <c r="C135" s="77" t="str">
        <f>IF(ISNUMBER('2014-basis (ex pendler)'!C105),'2014-basis (ex pendler)'!C105*C$10,IF(ISTEXT('2014-basis (ex pendler)'!C105),'2014-basis (ex pendler)'!C105,""))</f>
        <v/>
      </c>
      <c r="D135" s="78" t="str">
        <f>IF(ISNUMBER('2014-basis (ex pendler)'!D105),'2014-basis (ex pendler)'!D105*D$10-G135,IF(ISTEXT('2014-basis (ex pendler)'!D105),'2014-basis (ex pendler)'!D105,""))</f>
        <v/>
      </c>
      <c r="F135" s="61">
        <v>0</v>
      </c>
      <c r="G135" s="60">
        <f t="shared" si="7"/>
        <v>0</v>
      </c>
    </row>
    <row r="136" spans="1:7" x14ac:dyDescent="0.2">
      <c r="A136" s="79"/>
      <c r="B136" s="77" t="str">
        <f>IF(ISNUMBER('2014-basis (ex pendler)'!B106),'2014-basis (ex pendler)'!B106*B$10,IF(ISTEXT('2014-basis (ex pendler)'!B106),'2014-basis (ex pendler)'!B106,""))</f>
        <v/>
      </c>
      <c r="C136" s="77" t="str">
        <f>IF(ISNUMBER('2014-basis (ex pendler)'!C106),'2014-basis (ex pendler)'!C106*C$10,IF(ISTEXT('2014-basis (ex pendler)'!C106),'2014-basis (ex pendler)'!C106,""))</f>
        <v/>
      </c>
      <c r="D136" s="78" t="str">
        <f>IF(ISNUMBER('2014-basis (ex pendler)'!D106),'2014-basis (ex pendler)'!D106*D$10-G136,IF(ISTEXT('2014-basis (ex pendler)'!D106),'2014-basis (ex pendler)'!D106,""))</f>
        <v/>
      </c>
      <c r="F136" s="61">
        <v>0</v>
      </c>
      <c r="G136" s="60">
        <f t="shared" si="7"/>
        <v>0</v>
      </c>
    </row>
    <row r="137" spans="1:7" x14ac:dyDescent="0.2">
      <c r="A137" s="80" t="s">
        <v>53</v>
      </c>
      <c r="B137" s="77" t="str">
        <f>IF(ISNUMBER('2014-basis (ex pendler)'!B107),'2014-basis (ex pendler)'!B107*B$10,IF(ISTEXT('2014-basis (ex pendler)'!B107),'2014-basis (ex pendler)'!B107,""))</f>
        <v/>
      </c>
      <c r="C137" s="77" t="str">
        <f>IF(ISNUMBER('2014-basis (ex pendler)'!C107),'2014-basis (ex pendler)'!C107*C$10,IF(ISTEXT('2014-basis (ex pendler)'!C107),'2014-basis (ex pendler)'!C107,""))</f>
        <v/>
      </c>
      <c r="D137" s="78" t="str">
        <f>IF(ISNUMBER('2014-basis (ex pendler)'!D107),'2014-basis (ex pendler)'!D107*D$10-G137,IF(ISTEXT('2014-basis (ex pendler)'!D107),'2014-basis (ex pendler)'!D107,""))</f>
        <v/>
      </c>
      <c r="F137" s="61">
        <v>0</v>
      </c>
      <c r="G137" s="60">
        <f t="shared" si="7"/>
        <v>0</v>
      </c>
    </row>
    <row r="138" spans="1:7" x14ac:dyDescent="0.2">
      <c r="A138" s="81" t="s">
        <v>73</v>
      </c>
      <c r="B138" s="77">
        <f>IF(ISNUMBER('2014-basis (ex pendler)'!B108),'2014-basis (ex pendler)'!B108*B$10,IF(ISTEXT('2014-basis (ex pendler)'!B108),'2014-basis (ex pendler)'!B108,""))</f>
        <v>10599.775405242266</v>
      </c>
      <c r="C138" s="77" t="str">
        <f>IF(ISNUMBER('2014-basis (ex pendler)'!C108),'2014-basis (ex pendler)'!C108*C$10,IF(ISTEXT('2014-basis (ex pendler)'!C108),'2014-basis (ex pendler)'!C108,""))</f>
        <v/>
      </c>
      <c r="D138" s="78" t="str">
        <f>IF(ISNUMBER('2014-basis (ex pendler)'!D108),'2014-basis (ex pendler)'!D108*D$10-G138,IF(ISTEXT('2014-basis (ex pendler)'!D108),'2014-basis (ex pendler)'!D108,""))</f>
        <v/>
      </c>
      <c r="F138" s="61">
        <v>0</v>
      </c>
      <c r="G138" s="60">
        <f t="shared" si="7"/>
        <v>0</v>
      </c>
    </row>
    <row r="139" spans="1:7" x14ac:dyDescent="0.2">
      <c r="A139" s="81" t="s">
        <v>55</v>
      </c>
      <c r="B139" s="77">
        <f>IF(ISNUMBER('2014-basis (ex pendler)'!B109),'2014-basis (ex pendler)'!B109*B$10,IF(ISTEXT('2014-basis (ex pendler)'!B109),'2014-basis (ex pendler)'!B109,""))</f>
        <v>11582.541893673701</v>
      </c>
      <c r="C139" s="77" t="str">
        <f>IF(ISNUMBER('2014-basis (ex pendler)'!C109),'2014-basis (ex pendler)'!C109*C$10,IF(ISTEXT('2014-basis (ex pendler)'!C109),'2014-basis (ex pendler)'!C109,""))</f>
        <v/>
      </c>
      <c r="D139" s="78" t="str">
        <f>IF(ISNUMBER('2014-basis (ex pendler)'!D109),'2014-basis (ex pendler)'!D109*D$10-G139,IF(ISTEXT('2014-basis (ex pendler)'!D109),'2014-basis (ex pendler)'!D109,""))</f>
        <v/>
      </c>
      <c r="F139" s="61">
        <v>0</v>
      </c>
      <c r="G139" s="60">
        <f t="shared" si="7"/>
        <v>0</v>
      </c>
    </row>
    <row r="140" spans="1:7" x14ac:dyDescent="0.2">
      <c r="A140" s="81" t="s">
        <v>56</v>
      </c>
      <c r="B140" s="77">
        <f>IF(ISNUMBER('2014-basis (ex pendler)'!B110),'2014-basis (ex pendler)'!B110*B$10,IF(ISTEXT('2014-basis (ex pendler)'!B110),'2014-basis (ex pendler)'!B110,""))</f>
        <v>12565.319033668437</v>
      </c>
      <c r="C140" s="77" t="str">
        <f>IF(ISNUMBER('2014-basis (ex pendler)'!C110),'2014-basis (ex pendler)'!C110*C$10,IF(ISTEXT('2014-basis (ex pendler)'!C110),'2014-basis (ex pendler)'!C110,""))</f>
        <v/>
      </c>
      <c r="D140" s="78" t="str">
        <f>IF(ISNUMBER('2014-basis (ex pendler)'!D110),'2014-basis (ex pendler)'!D110*D$10-G140,IF(ISTEXT('2014-basis (ex pendler)'!D110),'2014-basis (ex pendler)'!D110,""))</f>
        <v/>
      </c>
      <c r="F140" s="61">
        <v>0</v>
      </c>
      <c r="G140" s="60">
        <f t="shared" si="7"/>
        <v>0</v>
      </c>
    </row>
    <row r="141" spans="1:7" x14ac:dyDescent="0.2">
      <c r="A141" s="81" t="s">
        <v>79</v>
      </c>
      <c r="B141" s="77" t="str">
        <f>IF(ISNUMBER('2014-basis (ex pendler)'!B111),'2014-basis (ex pendler)'!B111*B$10,IF(ISTEXT('2014-basis (ex pendler)'!B111),'2014-basis (ex pendler)'!B111,""))</f>
        <v/>
      </c>
      <c r="C141" s="77" t="str">
        <f>IF(ISNUMBER('2014-basis (ex pendler)'!C111),'2014-basis (ex pendler)'!C111*C$10,IF(ISTEXT('2014-basis (ex pendler)'!C111),'2014-basis (ex pendler)'!C111,""))</f>
        <v/>
      </c>
      <c r="D141" s="78">
        <f>IF(ISNUMBER('2014-basis (ex pendler)'!D111),'2014-basis (ex pendler)'!D111*D$10-G141,IF(ISTEXT('2014-basis (ex pendler)'!D111),'2014-basis (ex pendler)'!D111,""))</f>
        <v>2514.2967305121429</v>
      </c>
      <c r="F141" s="61">
        <v>0</v>
      </c>
      <c r="G141" s="60">
        <f t="shared" si="7"/>
        <v>0</v>
      </c>
    </row>
    <row r="142" spans="1:7" x14ac:dyDescent="0.2">
      <c r="A142" s="81" t="s">
        <v>57</v>
      </c>
      <c r="B142" s="77">
        <f>IF(ISNUMBER('2014-basis (ex pendler)'!B112),'2014-basis (ex pendler)'!B112*B$10,IF(ISTEXT('2014-basis (ex pendler)'!B112),'2014-basis (ex pendler)'!B112,""))</f>
        <v>840.24857139666688</v>
      </c>
      <c r="C142" s="77" t="str">
        <f>IF(ISNUMBER('2014-basis (ex pendler)'!C112),'2014-basis (ex pendler)'!C112*C$10,IF(ISTEXT('2014-basis (ex pendler)'!C112),'2014-basis (ex pendler)'!C112,""))</f>
        <v/>
      </c>
      <c r="D142" s="78" t="str">
        <f>IF(ISNUMBER('2014-basis (ex pendler)'!D112),'2014-basis (ex pendler)'!D112*D$10-G142,IF(ISTEXT('2014-basis (ex pendler)'!D112),'2014-basis (ex pendler)'!D112,""))</f>
        <v/>
      </c>
      <c r="F142" s="61">
        <v>0</v>
      </c>
      <c r="G142" s="60">
        <f t="shared" si="7"/>
        <v>0</v>
      </c>
    </row>
    <row r="143" spans="1:7" x14ac:dyDescent="0.2">
      <c r="A143" s="79"/>
      <c r="B143" s="77" t="str">
        <f>IF(ISNUMBER('2014-basis (ex pendler)'!B113),'2014-basis (ex pendler)'!B113*B$10,IF(ISTEXT('2014-basis (ex pendler)'!B113),'2014-basis (ex pendler)'!B113,""))</f>
        <v/>
      </c>
      <c r="C143" s="77" t="str">
        <f>IF(ISNUMBER('2014-basis (ex pendler)'!C113),'2014-basis (ex pendler)'!C113*C$10,IF(ISTEXT('2014-basis (ex pendler)'!C113),'2014-basis (ex pendler)'!C113,""))</f>
        <v/>
      </c>
      <c r="D143" s="78" t="str">
        <f>IF(ISNUMBER('2014-basis (ex pendler)'!D113),'2014-basis (ex pendler)'!D113*D$10-G143,IF(ISTEXT('2014-basis (ex pendler)'!D113),'2014-basis (ex pendler)'!D113,""))</f>
        <v/>
      </c>
      <c r="F143" s="61">
        <v>0</v>
      </c>
      <c r="G143" s="60">
        <f t="shared" si="7"/>
        <v>0</v>
      </c>
    </row>
    <row r="144" spans="1:7" x14ac:dyDescent="0.2">
      <c r="A144" s="80" t="s">
        <v>58</v>
      </c>
      <c r="B144" s="77" t="str">
        <f>IF(ISNUMBER('2014-basis (ex pendler)'!B114),'2014-basis (ex pendler)'!B114*B$10,IF(ISTEXT('2014-basis (ex pendler)'!B114),'2014-basis (ex pendler)'!B114,""))</f>
        <v/>
      </c>
      <c r="C144" s="77" t="str">
        <f>IF(ISNUMBER('2014-basis (ex pendler)'!C114),'2014-basis (ex pendler)'!C114*C$10,IF(ISTEXT('2014-basis (ex pendler)'!C114),'2014-basis (ex pendler)'!C114,""))</f>
        <v/>
      </c>
      <c r="D144" s="78" t="str">
        <f>IF(ISNUMBER('2014-basis (ex pendler)'!D114),'2014-basis (ex pendler)'!D114*D$10-G144,IF(ISTEXT('2014-basis (ex pendler)'!D114),'2014-basis (ex pendler)'!D114,""))</f>
        <v/>
      </c>
      <c r="F144" s="61">
        <v>0</v>
      </c>
      <c r="G144" s="60">
        <f t="shared" si="7"/>
        <v>0</v>
      </c>
    </row>
    <row r="145" spans="1:14" x14ac:dyDescent="0.2">
      <c r="A145" s="81" t="s">
        <v>59</v>
      </c>
      <c r="B145" s="77">
        <f>IF(ISNUMBER('2014-basis (ex pendler)'!B115),'2014-basis (ex pendler)'!B115*B$10,IF(ISTEXT('2014-basis (ex pendler)'!B115),'2014-basis (ex pendler)'!B115,""))</f>
        <v>194.16734750573417</v>
      </c>
      <c r="C145" s="77" t="str">
        <f>IF(ISNUMBER('2014-basis (ex pendler)'!C115),'2014-basis (ex pendler)'!C115*C$10,IF(ISTEXT('2014-basis (ex pendler)'!C115),'2014-basis (ex pendler)'!C115,""))</f>
        <v/>
      </c>
      <c r="D145" s="78" t="str">
        <f>IF(ISNUMBER('2014-basis (ex pendler)'!D115),'2014-basis (ex pendler)'!D115*D$10-G145,IF(ISTEXT('2014-basis (ex pendler)'!D115),'2014-basis (ex pendler)'!D115,""))</f>
        <v/>
      </c>
      <c r="F145" s="61">
        <v>0</v>
      </c>
      <c r="G145" s="60">
        <f t="shared" si="7"/>
        <v>0</v>
      </c>
    </row>
    <row r="146" spans="1:14" x14ac:dyDescent="0.2">
      <c r="A146" s="81" t="s">
        <v>60</v>
      </c>
      <c r="B146" s="77">
        <f>IF(ISNUMBER('2014-basis (ex pendler)'!B116),'2014-basis (ex pendler)'!B116*B$10,IF(ISTEXT('2014-basis (ex pendler)'!B116),'2014-basis (ex pendler)'!B116,""))</f>
        <v>267.6737858806901</v>
      </c>
      <c r="C146" s="77" t="str">
        <f>IF(ISNUMBER('2014-basis (ex pendler)'!C116),'2014-basis (ex pendler)'!C116*C$10,IF(ISTEXT('2014-basis (ex pendler)'!C116),'2014-basis (ex pendler)'!C116,""))</f>
        <v/>
      </c>
      <c r="D146" s="78" t="str">
        <f>IF(ISNUMBER('2014-basis (ex pendler)'!D116),'2014-basis (ex pendler)'!D116*D$10-G146,IF(ISTEXT('2014-basis (ex pendler)'!D116),'2014-basis (ex pendler)'!D116,""))</f>
        <v/>
      </c>
      <c r="F146" s="61">
        <v>0</v>
      </c>
      <c r="G146" s="60">
        <f t="shared" si="7"/>
        <v>0</v>
      </c>
    </row>
    <row r="147" spans="1:14" x14ac:dyDescent="0.2">
      <c r="A147" s="81" t="s">
        <v>61</v>
      </c>
      <c r="B147" s="77">
        <f>IF(ISNUMBER('2014-basis (ex pendler)'!B117),'2014-basis (ex pendler)'!B117*B$10,IF(ISTEXT('2014-basis (ex pendler)'!B117),'2014-basis (ex pendler)'!B117,""))</f>
        <v>343.14011190395667</v>
      </c>
      <c r="C147" s="77" t="str">
        <f>IF(ISNUMBER('2014-basis (ex pendler)'!C117),'2014-basis (ex pendler)'!C117*C$10,IF(ISTEXT('2014-basis (ex pendler)'!C117),'2014-basis (ex pendler)'!C117,""))</f>
        <v/>
      </c>
      <c r="D147" s="78" t="str">
        <f>IF(ISNUMBER('2014-basis (ex pendler)'!D117),'2014-basis (ex pendler)'!D117*D$10-G147,IF(ISTEXT('2014-basis (ex pendler)'!D117),'2014-basis (ex pendler)'!D117,""))</f>
        <v/>
      </c>
      <c r="F147" s="61">
        <v>0</v>
      </c>
      <c r="G147" s="60">
        <f t="shared" si="7"/>
        <v>0</v>
      </c>
    </row>
    <row r="148" spans="1:14" x14ac:dyDescent="0.2">
      <c r="A148" s="81" t="s">
        <v>62</v>
      </c>
      <c r="B148" s="77">
        <f>IF(ISNUMBER('2014-basis (ex pendler)'!B118),'2014-basis (ex pendler)'!B118*B$10,IF(ISTEXT('2014-basis (ex pendler)'!B118),'2014-basis (ex pendler)'!B118,""))</f>
        <v>444.74537428023615</v>
      </c>
      <c r="C148" s="77" t="str">
        <f>IF(ISNUMBER('2014-basis (ex pendler)'!C118),'2014-basis (ex pendler)'!C118*C$10,IF(ISTEXT('2014-basis (ex pendler)'!C118),'2014-basis (ex pendler)'!C118,""))</f>
        <v/>
      </c>
      <c r="D148" s="78" t="str">
        <f>IF(ISNUMBER('2014-basis (ex pendler)'!D118),'2014-basis (ex pendler)'!D118*D$10-G148,IF(ISTEXT('2014-basis (ex pendler)'!D118),'2014-basis (ex pendler)'!D118,""))</f>
        <v/>
      </c>
      <c r="F148" s="61">
        <v>0</v>
      </c>
      <c r="G148" s="60">
        <f t="shared" si="7"/>
        <v>0</v>
      </c>
    </row>
    <row r="149" spans="1:14" x14ac:dyDescent="0.2">
      <c r="A149" s="81" t="s">
        <v>63</v>
      </c>
      <c r="B149" s="77">
        <f>IF(ISNUMBER('2014-basis (ex pendler)'!B119),'2014-basis (ex pendler)'!B119*B$10,IF(ISTEXT('2014-basis (ex pendler)'!B119),'2014-basis (ex pendler)'!B119,""))</f>
        <v>286.23946072311122</v>
      </c>
      <c r="C149" s="77" t="str">
        <f>IF(ISNUMBER('2014-basis (ex pendler)'!C119),'2014-basis (ex pendler)'!C119*C$10,IF(ISTEXT('2014-basis (ex pendler)'!C119),'2014-basis (ex pendler)'!C119,""))</f>
        <v/>
      </c>
      <c r="D149" s="78" t="str">
        <f>IF(ISNUMBER('2014-basis (ex pendler)'!D119),'2014-basis (ex pendler)'!D119*D$10-G149,IF(ISTEXT('2014-basis (ex pendler)'!D119),'2014-basis (ex pendler)'!D119,""))</f>
        <v/>
      </c>
      <c r="F149" s="61">
        <v>0</v>
      </c>
      <c r="G149" s="60">
        <f t="shared" si="7"/>
        <v>0</v>
      </c>
    </row>
    <row r="150" spans="1:14" x14ac:dyDescent="0.2">
      <c r="A150" s="81" t="s">
        <v>64</v>
      </c>
      <c r="B150" s="77">
        <f>IF(ISNUMBER('2014-basis (ex pendler)'!B120),'2014-basis (ex pendler)'!B120*B$10,IF(ISTEXT('2014-basis (ex pendler)'!B120),'2014-basis (ex pendler)'!B120,""))</f>
        <v>28.620750603319312</v>
      </c>
      <c r="C150" s="77" t="str">
        <f>IF(ISNUMBER('2014-basis (ex pendler)'!C120),'2014-basis (ex pendler)'!C120*C$10,IF(ISTEXT('2014-basis (ex pendler)'!C120),'2014-basis (ex pendler)'!C120,""))</f>
        <v/>
      </c>
      <c r="D150" s="78" t="str">
        <f>IF(ISNUMBER('2014-basis (ex pendler)'!D120),'2014-basis (ex pendler)'!D120*D$10-G150,IF(ISTEXT('2014-basis (ex pendler)'!D120),'2014-basis (ex pendler)'!D120,""))</f>
        <v/>
      </c>
      <c r="F150" s="61">
        <v>0</v>
      </c>
      <c r="G150" s="60">
        <f t="shared" si="7"/>
        <v>0</v>
      </c>
    </row>
    <row r="151" spans="1:14" x14ac:dyDescent="0.2">
      <c r="A151" s="81" t="s">
        <v>65</v>
      </c>
      <c r="B151" s="77">
        <f>IF(ISNUMBER('2014-basis (ex pendler)'!B121),'2014-basis (ex pendler)'!B121*B$10,IF(ISTEXT('2014-basis (ex pendler)'!B121),'2014-basis (ex pendler)'!B121,""))</f>
        <v>83.28457348989717</v>
      </c>
      <c r="C151" s="77" t="str">
        <f>IF(ISNUMBER('2014-basis (ex pendler)'!C121),'2014-basis (ex pendler)'!C121*C$10,IF(ISTEXT('2014-basis (ex pendler)'!C121),'2014-basis (ex pendler)'!C121,""))</f>
        <v/>
      </c>
      <c r="D151" s="78" t="str">
        <f>IF(ISNUMBER('2014-basis (ex pendler)'!D121),'2014-basis (ex pendler)'!D121*D$10-G151,IF(ISTEXT('2014-basis (ex pendler)'!D121),'2014-basis (ex pendler)'!D121,""))</f>
        <v/>
      </c>
      <c r="F151" s="62">
        <v>0</v>
      </c>
      <c r="G151" s="63">
        <f t="shared" si="7"/>
        <v>0</v>
      </c>
    </row>
    <row r="152" spans="1:14" x14ac:dyDescent="0.2">
      <c r="A152" s="79"/>
      <c r="B152" s="77" t="str">
        <f>IF(ISNUMBER('2014-basis (ex pendler)'!B122),'2014-basis (ex pendler)'!B122*B$10,IF(ISTEXT('2014-basis (ex pendler)'!B122),'2014-basis (ex pendler)'!B122,""))</f>
        <v/>
      </c>
      <c r="C152" s="77" t="str">
        <f>IF(ISNUMBER('2014-basis (ex pendler)'!C122),'2014-basis (ex pendler)'!C122*C$10,IF(ISTEXT('2014-basis (ex pendler)'!C122),'2014-basis (ex pendler)'!C122,""))</f>
        <v/>
      </c>
      <c r="D152" s="78" t="str">
        <f>IF(ISNUMBER('2014-basis (ex pendler)'!D122),'2014-basis (ex pendler)'!D122*D$10-G152,IF(ISTEXT('2014-basis (ex pendler)'!D122),'2014-basis (ex pendler)'!D122,""))</f>
        <v/>
      </c>
    </row>
    <row r="153" spans="1:14" x14ac:dyDescent="0.2">
      <c r="A153" s="80" t="s">
        <v>66</v>
      </c>
      <c r="B153" s="77" t="str">
        <f>IF(ISNUMBER('2014-basis (ex pendler)'!B123),'2014-basis (ex pendler)'!B123*B$10,IF(ISTEXT('2014-basis (ex pendler)'!B123),'2014-basis (ex pendler)'!B123,""))</f>
        <v/>
      </c>
      <c r="C153" s="77" t="str">
        <f>IF(ISNUMBER('2014-basis (ex pendler)'!C123),'2014-basis (ex pendler)'!C123*C$10,IF(ISTEXT('2014-basis (ex pendler)'!C123),'2014-basis (ex pendler)'!C123,""))</f>
        <v/>
      </c>
      <c r="D153" s="78" t="str">
        <f>IF(ISNUMBER('2014-basis (ex pendler)'!D123),'2014-basis (ex pendler)'!D123*D$10-G153,IF(ISTEXT('2014-basis (ex pendler)'!D123),'2014-basis (ex pendler)'!D123,""))</f>
        <v/>
      </c>
    </row>
    <row r="154" spans="1:14" x14ac:dyDescent="0.2">
      <c r="A154" s="83" t="s">
        <v>67</v>
      </c>
      <c r="B154" s="84" t="str">
        <f>IF(ISNUMBER('2014-basis (ex pendler)'!B124),'2014-basis (ex pendler)'!B124*B$10,IF(ISTEXT('2014-basis (ex pendler)'!B124),'2014-basis (ex pendler)'!B124,""))</f>
        <v>Gratis</v>
      </c>
      <c r="C154" s="84" t="str">
        <f>IF(ISNUMBER('2014-basis (ex pendler)'!C124),'2014-basis (ex pendler)'!C124*C$10,IF(ISTEXT('2014-basis (ex pendler)'!C124),'2014-basis (ex pendler)'!C124,""))</f>
        <v/>
      </c>
      <c r="D154" s="85" t="str">
        <f>IF(ISNUMBER('2014-basis (ex pendler)'!D124),'2014-basis (ex pendler)'!D124*D$10-G154,IF(ISTEXT('2014-basis (ex pendler)'!D124),'2014-basis (ex pendler)'!D124,""))</f>
        <v/>
      </c>
    </row>
    <row r="155" spans="1:14" x14ac:dyDescent="0.2">
      <c r="A155" s="52"/>
      <c r="B155" s="53" t="str">
        <f>IF(ISNUMBER('Prisopregnede 2018-priser'!B159),'Prisopregnede 2018-priser'!B159*$B$10,IF(ISTEXT('Prisopregnede 2018-priser'!B159),'Prisopregnede 2018-priser'!B159,""))</f>
        <v/>
      </c>
      <c r="C155" s="53" t="str">
        <f>IF(ISNUMBER('Prisopregnede 2018-priser'!C159),'Prisopregnede 2018-priser'!C159*$B$10,IF(ISTEXT('Prisopregnede 2018-priser'!C159),'Prisopregnede 2018-priser'!C159,""))</f>
        <v/>
      </c>
      <c r="D155" s="53" t="str">
        <f>IF(ISNUMBER('Prisopregnede 2018-priser'!D159),'Prisopregnede 2018-priser'!D159*$B$10,IF(ISTEXT('Prisopregnede 2018-priser'!D159),'Prisopregnede 2018-priser'!D159,""))</f>
        <v/>
      </c>
    </row>
    <row r="156" spans="1:14" ht="15" x14ac:dyDescent="0.25">
      <c r="A156" s="104"/>
      <c r="B156" s="105" t="str">
        <f>A1</f>
        <v>2021-priser</v>
      </c>
      <c r="C156" s="198"/>
      <c r="D156" s="198"/>
      <c r="E156" s="105"/>
      <c r="F156" s="106"/>
      <c r="I156" s="121"/>
      <c r="J156" s="122" t="s">
        <v>86</v>
      </c>
      <c r="K156" s="197" t="s">
        <v>117</v>
      </c>
      <c r="L156" s="197"/>
      <c r="M156" s="122"/>
      <c r="N156" s="123"/>
    </row>
    <row r="157" spans="1:14" ht="15" x14ac:dyDescent="0.2">
      <c r="A157" s="113" t="s">
        <v>107</v>
      </c>
      <c r="B157" s="102" t="s">
        <v>108</v>
      </c>
      <c r="C157" s="102" t="s">
        <v>109</v>
      </c>
      <c r="D157" s="102" t="s">
        <v>110</v>
      </c>
      <c r="E157" s="102" t="s">
        <v>111</v>
      </c>
      <c r="F157" s="107" t="s">
        <v>112</v>
      </c>
      <c r="I157" s="125" t="s">
        <v>107</v>
      </c>
      <c r="J157" s="120" t="s">
        <v>108</v>
      </c>
      <c r="K157" s="120" t="s">
        <v>109</v>
      </c>
      <c r="L157" s="120" t="s">
        <v>110</v>
      </c>
      <c r="M157" s="120" t="s">
        <v>111</v>
      </c>
      <c r="N157" s="124" t="s">
        <v>112</v>
      </c>
    </row>
    <row r="158" spans="1:14" x14ac:dyDescent="0.2">
      <c r="A158" s="108" t="s">
        <v>15</v>
      </c>
      <c r="B158" s="103">
        <f>J158*$E$10</f>
        <v>110.41705361631577</v>
      </c>
      <c r="C158" s="103">
        <f t="shared" ref="C158:F166" si="8">K158*$E$10</f>
        <v>110.41705361631577</v>
      </c>
      <c r="D158" s="103">
        <f t="shared" si="8"/>
        <v>70.17158547578947</v>
      </c>
      <c r="E158" s="103">
        <f t="shared" si="8"/>
        <v>70.17158547578947</v>
      </c>
      <c r="F158" s="109">
        <f t="shared" si="8"/>
        <v>70.17158547578947</v>
      </c>
      <c r="I158" s="88" t="s">
        <v>15</v>
      </c>
      <c r="J158" s="87">
        <v>107</v>
      </c>
      <c r="K158" s="87">
        <v>107</v>
      </c>
      <c r="L158" s="87">
        <v>68</v>
      </c>
      <c r="M158" s="87">
        <v>68</v>
      </c>
      <c r="N158" s="60">
        <v>68</v>
      </c>
    </row>
    <row r="159" spans="1:14" x14ac:dyDescent="0.2">
      <c r="A159" s="108" t="s">
        <v>16</v>
      </c>
      <c r="B159" s="103">
        <f t="shared" ref="B159:B166" si="9">J159*$E$10</f>
        <v>55.724494348421047</v>
      </c>
      <c r="C159" s="103">
        <f t="shared" si="8"/>
        <v>55.724494348421047</v>
      </c>
      <c r="D159" s="103">
        <f t="shared" si="8"/>
        <v>35.085792737894735</v>
      </c>
      <c r="E159" s="103">
        <f t="shared" si="8"/>
        <v>35.085792737894735</v>
      </c>
      <c r="F159" s="109">
        <f t="shared" si="8"/>
        <v>35.085792737894735</v>
      </c>
      <c r="I159" s="88" t="s">
        <v>16</v>
      </c>
      <c r="J159" s="87">
        <v>54</v>
      </c>
      <c r="K159" s="87">
        <v>54</v>
      </c>
      <c r="L159" s="87">
        <v>34</v>
      </c>
      <c r="M159" s="87">
        <v>34</v>
      </c>
      <c r="N159" s="60">
        <v>34</v>
      </c>
    </row>
    <row r="160" spans="1:14" x14ac:dyDescent="0.2">
      <c r="A160" s="108" t="s">
        <v>24</v>
      </c>
      <c r="B160" s="103">
        <f t="shared" si="9"/>
        <v>1117.5856922099999</v>
      </c>
      <c r="C160" s="103">
        <f t="shared" si="8"/>
        <v>558.27687856473676</v>
      </c>
      <c r="D160" s="103">
        <f t="shared" si="8"/>
        <v>304.42084875526314</v>
      </c>
      <c r="E160" s="103">
        <f t="shared" si="8"/>
        <v>304.42084875526314</v>
      </c>
      <c r="F160" s="109">
        <f t="shared" si="8"/>
        <v>304.42084875526314</v>
      </c>
      <c r="I160" s="88" t="s">
        <v>24</v>
      </c>
      <c r="J160" s="87">
        <v>1083</v>
      </c>
      <c r="K160" s="87">
        <v>541</v>
      </c>
      <c r="L160" s="87">
        <v>295</v>
      </c>
      <c r="M160" s="87">
        <v>295</v>
      </c>
      <c r="N160" s="60">
        <v>295</v>
      </c>
    </row>
    <row r="161" spans="1:14" x14ac:dyDescent="0.2">
      <c r="A161" s="108" t="s">
        <v>25</v>
      </c>
      <c r="B161" s="103">
        <f t="shared" si="9"/>
        <v>1117.5856922099999</v>
      </c>
      <c r="C161" s="103">
        <f t="shared" si="8"/>
        <v>558.27687856473676</v>
      </c>
      <c r="D161" s="103">
        <f t="shared" si="8"/>
        <v>304.42084875526314</v>
      </c>
      <c r="E161" s="103">
        <f t="shared" si="8"/>
        <v>304.42084875526314</v>
      </c>
      <c r="F161" s="109">
        <f t="shared" si="8"/>
        <v>304.42084875526314</v>
      </c>
      <c r="I161" s="88" t="s">
        <v>25</v>
      </c>
      <c r="J161" s="87">
        <v>1083</v>
      </c>
      <c r="K161" s="87">
        <v>541</v>
      </c>
      <c r="L161" s="87">
        <v>295</v>
      </c>
      <c r="M161" s="87">
        <v>295</v>
      </c>
      <c r="N161" s="60">
        <v>295</v>
      </c>
    </row>
    <row r="162" spans="1:14" x14ac:dyDescent="0.2">
      <c r="A162" s="108" t="s">
        <v>113</v>
      </c>
      <c r="B162" s="103">
        <f t="shared" si="9"/>
        <v>1371.4417220194734</v>
      </c>
      <c r="C162" s="103">
        <f t="shared" si="8"/>
        <v>874.04901320578938</v>
      </c>
      <c r="D162" s="103">
        <f t="shared" si="8"/>
        <v>476.75400720315781</v>
      </c>
      <c r="E162" s="103">
        <f t="shared" si="8"/>
        <v>476.75400720315781</v>
      </c>
      <c r="F162" s="109">
        <f t="shared" si="8"/>
        <v>476.75400720315781</v>
      </c>
      <c r="I162" s="88" t="s">
        <v>113</v>
      </c>
      <c r="J162" s="87">
        <v>1329</v>
      </c>
      <c r="K162" s="87">
        <v>847</v>
      </c>
      <c r="L162" s="87">
        <v>462</v>
      </c>
      <c r="M162" s="87">
        <v>462</v>
      </c>
      <c r="N162" s="60">
        <v>462</v>
      </c>
    </row>
    <row r="163" spans="1:14" x14ac:dyDescent="0.2">
      <c r="A163" s="108" t="s">
        <v>114</v>
      </c>
      <c r="B163" s="103">
        <f t="shared" si="9"/>
        <v>1371.4417220194734</v>
      </c>
      <c r="C163" s="103">
        <f t="shared" si="8"/>
        <v>874.04901320578938</v>
      </c>
      <c r="D163" s="103">
        <f t="shared" si="8"/>
        <v>476.75400720315781</v>
      </c>
      <c r="E163" s="103">
        <f t="shared" si="8"/>
        <v>476.75400720315781</v>
      </c>
      <c r="F163" s="109">
        <f t="shared" si="8"/>
        <v>476.75400720315781</v>
      </c>
      <c r="I163" s="88" t="s">
        <v>114</v>
      </c>
      <c r="J163" s="87">
        <v>1329</v>
      </c>
      <c r="K163" s="87">
        <v>847</v>
      </c>
      <c r="L163" s="87">
        <v>462</v>
      </c>
      <c r="M163" s="87">
        <v>462</v>
      </c>
      <c r="N163" s="60">
        <v>462</v>
      </c>
    </row>
    <row r="164" spans="1:14" x14ac:dyDescent="0.2">
      <c r="A164" s="108" t="s">
        <v>41</v>
      </c>
      <c r="B164" s="103">
        <f t="shared" si="9"/>
        <v>1351.8349554894735</v>
      </c>
      <c r="C164" s="103">
        <f t="shared" si="8"/>
        <v>843.09096078999994</v>
      </c>
      <c r="D164" s="103">
        <f t="shared" si="8"/>
        <v>466.43465639789468</v>
      </c>
      <c r="E164" s="103">
        <f t="shared" si="8"/>
        <v>466.43465639789468</v>
      </c>
      <c r="F164" s="109">
        <f t="shared" si="8"/>
        <v>466.43465639789468</v>
      </c>
      <c r="I164" s="88" t="s">
        <v>41</v>
      </c>
      <c r="J164" s="87">
        <v>1310</v>
      </c>
      <c r="K164" s="87">
        <v>817</v>
      </c>
      <c r="L164" s="87">
        <v>452</v>
      </c>
      <c r="M164" s="87">
        <v>452</v>
      </c>
      <c r="N164" s="60">
        <v>452</v>
      </c>
    </row>
    <row r="165" spans="1:14" x14ac:dyDescent="0.2">
      <c r="A165" s="108" t="s">
        <v>42</v>
      </c>
      <c r="B165" s="103">
        <f t="shared" si="9"/>
        <v>1351.8349554894735</v>
      </c>
      <c r="C165" s="103">
        <f t="shared" si="8"/>
        <v>843.09096078999994</v>
      </c>
      <c r="D165" s="103">
        <f t="shared" si="8"/>
        <v>466.43465639789468</v>
      </c>
      <c r="E165" s="103">
        <f t="shared" si="8"/>
        <v>466.43465639789468</v>
      </c>
      <c r="F165" s="109">
        <f t="shared" si="8"/>
        <v>466.43465639789468</v>
      </c>
      <c r="I165" s="88" t="s">
        <v>42</v>
      </c>
      <c r="J165" s="87">
        <v>1310</v>
      </c>
      <c r="K165" s="87">
        <v>817</v>
      </c>
      <c r="L165" s="87">
        <v>452</v>
      </c>
      <c r="M165" s="87">
        <v>452</v>
      </c>
      <c r="N165" s="60">
        <v>452</v>
      </c>
    </row>
    <row r="166" spans="1:14" x14ac:dyDescent="0.2">
      <c r="A166" s="108" t="s">
        <v>48</v>
      </c>
      <c r="B166" s="103">
        <f t="shared" si="9"/>
        <v>212.57862658842103</v>
      </c>
      <c r="C166" s="103">
        <f t="shared" si="8"/>
        <v>212.57862658842103</v>
      </c>
      <c r="D166" s="103">
        <f t="shared" si="8"/>
        <v>131.05575522684208</v>
      </c>
      <c r="E166" s="103">
        <f t="shared" si="8"/>
        <v>131.05575522684208</v>
      </c>
      <c r="F166" s="109">
        <f>N166*$E$10</f>
        <v>131.05575522684208</v>
      </c>
      <c r="I166" s="89" t="s">
        <v>48</v>
      </c>
      <c r="J166" s="90">
        <v>206</v>
      </c>
      <c r="K166" s="90">
        <v>206</v>
      </c>
      <c r="L166" s="90">
        <v>127</v>
      </c>
      <c r="M166" s="90">
        <v>127</v>
      </c>
      <c r="N166" s="63">
        <v>127</v>
      </c>
    </row>
    <row r="167" spans="1:14" x14ac:dyDescent="0.2">
      <c r="A167" s="110" t="s">
        <v>115</v>
      </c>
      <c r="B167" s="111">
        <v>0.1</v>
      </c>
      <c r="C167" s="111" t="str">
        <f>IF(ISNUMBER('2014-basis'!C160),'2014-basis'!C160*'Forudsætninger 2018 opregning'!$B$10,IF(ISTEXT('2014-basis'!C160),'2014-basis'!C160,""))</f>
        <v/>
      </c>
      <c r="D167" s="111" t="str">
        <f>IF(ISNUMBER('2014-basis'!D160),'2014-basis'!D160*'Forudsætninger 2018 opregning'!$B$12,IF(ISTEXT('2014-basis'!D160),'2014-basis'!D160,""))</f>
        <v/>
      </c>
      <c r="E167" s="111" t="str">
        <f>IF(ISNUMBER('2014-basis'!E160),'2014-basis'!E160*'Forudsætninger 2018 opregning'!$B$12,IF(ISTEXT('2014-basis'!E160),'2014-basis'!E160,""))</f>
        <v/>
      </c>
      <c r="F167" s="112" t="str">
        <f>IF(ISNUMBER('2014-basis'!F160),'2014-basis'!F160*'Forudsætninger 2018 opregning'!$B$12,IF(ISTEXT('2014-basis'!F160),'2014-basis'!F160,""))</f>
        <v/>
      </c>
      <c r="I167" s="52"/>
      <c r="J167" s="53"/>
      <c r="K167" s="53"/>
      <c r="L167" s="53"/>
      <c r="M167" s="53"/>
      <c r="N167" s="53"/>
    </row>
    <row r="168" spans="1:14" x14ac:dyDescent="0.2">
      <c r="A168" s="54"/>
      <c r="B168" s="55" t="str">
        <f>IF(ISNUMBER('Prisopregnede 2018-priser'!#REF!),'Prisopregnede 2018-priser'!#REF!*$B$10,IF(ISTEXT('Prisopregnede 2018-priser'!#REF!),'Prisopregnede 2018-priser'!#REF!,""))</f>
        <v/>
      </c>
      <c r="C168" s="55" t="str">
        <f>IF(ISNUMBER('Prisopregnede 2018-priser'!#REF!),'Prisopregnede 2018-priser'!#REF!*$B$10,IF(ISTEXT('Prisopregnede 2018-priser'!#REF!),'Prisopregnede 2018-priser'!#REF!,""))</f>
        <v/>
      </c>
      <c r="D168" s="55" t="str">
        <f>IF(ISNUMBER('Prisopregnede 2018-priser'!#REF!),'Prisopregnede 2018-priser'!#REF!*$B$10,IF(ISTEXT('Prisopregnede 2018-priser'!#REF!),'Prisopregnede 2018-priser'!#REF!,""))</f>
        <v/>
      </c>
      <c r="E168" s="54"/>
      <c r="F168" s="54"/>
    </row>
    <row r="169" spans="1:14" x14ac:dyDescent="0.2">
      <c r="B169" s="49" t="str">
        <f>IF(ISNUMBER('Prisopregnede 2018-priser'!B173),'Prisopregnede 2018-priser'!B173*$B$10,IF(ISTEXT('Prisopregnede 2018-priser'!B173),'Prisopregnede 2018-priser'!B173,""))</f>
        <v/>
      </c>
      <c r="C169" s="49" t="str">
        <f>IF(ISNUMBER('Prisopregnede 2018-priser'!C173),'Prisopregnede 2018-priser'!C173*$B$10,IF(ISTEXT('Prisopregnede 2018-priser'!C173),'Prisopregnede 2018-priser'!C173,""))</f>
        <v/>
      </c>
      <c r="D169" s="49" t="str">
        <f>IF(ISNUMBER('Prisopregnede 2018-priser'!D173),'Prisopregnede 2018-priser'!D173*$B$10,IF(ISTEXT('Prisopregnede 2018-priser'!D173),'Prisopregnede 2018-priser'!D173,""))</f>
        <v/>
      </c>
    </row>
    <row r="170" spans="1:14" ht="15.75" x14ac:dyDescent="0.25">
      <c r="A170" s="67" t="s">
        <v>75</v>
      </c>
      <c r="B170" s="69" t="str">
        <f>A1</f>
        <v>2021-priser</v>
      </c>
      <c r="C170" s="49" t="str">
        <f>IF(ISNUMBER('Prisopregnede 2018-priser'!C174),'Prisopregnede 2018-priser'!C174*$B$10,IF(ISTEXT('Prisopregnede 2018-priser'!C174),'Prisopregnede 2018-priser'!C174,""))</f>
        <v/>
      </c>
      <c r="D170" s="49" t="s">
        <v>99</v>
      </c>
    </row>
    <row r="171" spans="1:14" ht="45" x14ac:dyDescent="0.25">
      <c r="A171" s="114" t="s">
        <v>0</v>
      </c>
      <c r="B171" s="75" t="s">
        <v>74</v>
      </c>
      <c r="C171" s="50"/>
      <c r="D171" s="50"/>
    </row>
    <row r="172" spans="1:14" ht="15" x14ac:dyDescent="0.2">
      <c r="A172" s="115" t="s">
        <v>68</v>
      </c>
      <c r="B172" s="116" t="s">
        <v>99</v>
      </c>
      <c r="C172" s="50"/>
      <c r="D172" s="50"/>
    </row>
    <row r="173" spans="1:14" x14ac:dyDescent="0.2">
      <c r="A173" s="79"/>
      <c r="B173" s="95" t="str">
        <f>IF(ISNUMBER('Prisopregnede 2018-priser'!B177),'Prisopregnede 2018-priser'!B177*$B$10,IF(ISTEXT('Prisopregnede 2018-priser'!B177),'Prisopregnede 2018-priser'!B177,""))</f>
        <v/>
      </c>
      <c r="C173" s="50"/>
      <c r="D173" s="50"/>
    </row>
    <row r="174" spans="1:14" x14ac:dyDescent="0.2">
      <c r="A174" s="80" t="s">
        <v>69</v>
      </c>
      <c r="B174" s="95" t="str">
        <f>IF(ISNUMBER('Prisopregnede 2018-priser'!B178),'Prisopregnede 2018-priser'!B178*$B$10,IF(ISTEXT('Prisopregnede 2018-priser'!B178),'Prisopregnede 2018-priser'!B178,""))</f>
        <v/>
      </c>
      <c r="C174" s="50"/>
      <c r="D174" s="50"/>
    </row>
    <row r="175" spans="1:14" x14ac:dyDescent="0.2">
      <c r="A175" s="81" t="s">
        <v>69</v>
      </c>
      <c r="B175" s="78">
        <f>IF(ISNUMBER('2014-basis (ex pendler)'!D132),'2014-basis (ex pendler)'!D132*B$10,IF(ISTEXT('2014-basis (ex pendler)'!D132),'2014-basis (ex pendler)'!D132,""))</f>
        <v>254.06108797557584</v>
      </c>
      <c r="C175" s="50"/>
      <c r="D175" s="50"/>
    </row>
    <row r="176" spans="1:14" x14ac:dyDescent="0.2">
      <c r="A176" s="117"/>
      <c r="B176" s="118" t="str">
        <f>IF(ISNUMBER('Prisopregnede 2018-priser'!B180),'Prisopregnede 2018-priser'!B180*$B$10,IF(ISTEXT('Prisopregnede 2018-priser'!B180),'Prisopregnede 2018-priser'!B180,""))</f>
        <v/>
      </c>
      <c r="C176" s="49" t="str">
        <f>IF(ISNUMBER('Prisopregnede 2018-priser'!C180),'Prisopregnede 2018-priser'!C180*$B$10,IF(ISTEXT('Prisopregnede 2018-priser'!C180),'Prisopregnede 2018-priser'!C180,""))</f>
        <v/>
      </c>
      <c r="D176" s="49" t="str">
        <f>IF(ISNUMBER('Prisopregnede 2018-priser'!D180),'Prisopregnede 2018-priser'!D180*$B$10,IF(ISTEXT('Prisopregnede 2018-priser'!D180),'Prisopregnede 2018-priser'!D180,""))</f>
        <v/>
      </c>
    </row>
    <row r="177" spans="1:4" x14ac:dyDescent="0.2">
      <c r="A177" s="117"/>
      <c r="B177" s="118" t="str">
        <f>IF(ISNUMBER('Prisopregnede 2018-priser'!B181),'Prisopregnede 2018-priser'!B181*$B$10,IF(ISTEXT('Prisopregnede 2018-priser'!B181),'Prisopregnede 2018-priser'!B181,""))</f>
        <v/>
      </c>
      <c r="C177" s="49" t="str">
        <f>IF(ISNUMBER('Prisopregnede 2018-priser'!C181),'Prisopregnede 2018-priser'!C181*$B$10,IF(ISTEXT('Prisopregnede 2018-priser'!C181),'Prisopregnede 2018-priser'!C181,""))</f>
        <v/>
      </c>
      <c r="D177" s="49" t="str">
        <f>IF(ISNUMBER('Prisopregnede 2018-priser'!D181),'Prisopregnede 2018-priser'!D181*$B$10,IF(ISTEXT('Prisopregnede 2018-priser'!D181),'Prisopregnede 2018-priser'!D181,""))</f>
        <v/>
      </c>
    </row>
    <row r="178" spans="1:4" ht="15.75" x14ac:dyDescent="0.25">
      <c r="A178" s="67" t="s">
        <v>116</v>
      </c>
      <c r="B178" s="69" t="str">
        <f>A1</f>
        <v>2021-priser</v>
      </c>
      <c r="C178" s="49" t="str">
        <f>IF(ISNUMBER('Prisopregnede 2018-priser'!C182),'Prisopregnede 2018-priser'!C182*$B$10,IF(ISTEXT('Prisopregnede 2018-priser'!C182),'Prisopregnede 2018-priser'!C182,""))</f>
        <v/>
      </c>
      <c r="D178" s="49" t="str">
        <f>IF(ISNUMBER('Prisopregnede 2018-priser'!D182),'Prisopregnede 2018-priser'!D182*$B$10,IF(ISTEXT('Prisopregnede 2018-priser'!D182),'Prisopregnede 2018-priser'!D182,""))</f>
        <v/>
      </c>
    </row>
    <row r="179" spans="1:4" ht="15" x14ac:dyDescent="0.2">
      <c r="A179" s="117"/>
      <c r="B179" s="116" t="str">
        <f>IF(ISNUMBER('Prisopregnede 2018-priser'!#REF!),'Prisopregnede 2018-priser'!#REF!*$B$10,IF(ISTEXT('Prisopregnede 2018-priser'!#REF!),'Prisopregnede 2018-priser'!#REF!,""))</f>
        <v/>
      </c>
      <c r="C179" s="49" t="str">
        <f>IF(ISNUMBER('Prisopregnede 2018-priser'!C183),'Prisopregnede 2018-priser'!C183*$B$10,IF(ISTEXT('Prisopregnede 2018-priser'!C183),'Prisopregnede 2018-priser'!C183,""))</f>
        <v/>
      </c>
      <c r="D179" s="49" t="str">
        <f>IF(ISNUMBER('Prisopregnede 2018-priser'!D183),'Prisopregnede 2018-priser'!D183*$B$10,IF(ISTEXT('Prisopregnede 2018-priser'!D183),'Prisopregnede 2018-priser'!D183,""))</f>
        <v/>
      </c>
    </row>
    <row r="180" spans="1:4" x14ac:dyDescent="0.2">
      <c r="A180" s="117" t="s">
        <v>89</v>
      </c>
      <c r="B180" s="78">
        <f>IF(ISNUMBER('2014-basis (ex pendler)'!B140),'2014-basis (ex pendler)'!B140*B$10,IF(ISTEXT('2014-basis (ex pendler)'!B140),'2014-basis (ex pendler)'!B140,""))</f>
        <v>333.3726283523215</v>
      </c>
      <c r="C180" s="49" t="str">
        <f>IF(ISNUMBER('Prisopregnede 2018-priser'!C184),'Prisopregnede 2018-priser'!C184*$B$10,IF(ISTEXT('Prisopregnede 2018-priser'!C184),'Prisopregnede 2018-priser'!C184,""))</f>
        <v/>
      </c>
      <c r="D180" s="49" t="str">
        <f>IF(ISNUMBER('Prisopregnede 2018-priser'!D184),'Prisopregnede 2018-priser'!D184*$B$10,IF(ISTEXT('Prisopregnede 2018-priser'!D184),'Prisopregnede 2018-priser'!D184,""))</f>
        <v/>
      </c>
    </row>
    <row r="181" spans="1:4" x14ac:dyDescent="0.2">
      <c r="A181" s="117" t="s">
        <v>90</v>
      </c>
      <c r="B181" s="78">
        <f>IF(ISNUMBER('2014-basis (ex pendler)'!B141),'2014-basis (ex pendler)'!B141*B$10,IF(ISTEXT('2014-basis (ex pendler)'!B141),'2014-basis (ex pendler)'!B141,""))</f>
        <v>166.06852350441065</v>
      </c>
      <c r="C181" s="49" t="str">
        <f>IF(ISNUMBER('Prisopregnede 2018-priser'!C185),'Prisopregnede 2018-priser'!C185*$B$10,IF(ISTEXT('Prisopregnede 2018-priser'!C185),'Prisopregnede 2018-priser'!C185,""))</f>
        <v/>
      </c>
      <c r="D181" s="49" t="str">
        <f>IF(ISNUMBER('Prisopregnede 2018-priser'!D185),'Prisopregnede 2018-priser'!D185*$B$10,IF(ISTEXT('Prisopregnede 2018-priser'!D185),'Prisopregnede 2018-priser'!D185,""))</f>
        <v/>
      </c>
    </row>
    <row r="182" spans="1:4" x14ac:dyDescent="0.2">
      <c r="A182" s="117" t="s">
        <v>17</v>
      </c>
      <c r="B182" s="78">
        <f>IF(ISNUMBER('2014-basis (ex pendler)'!B142),'2014-basis (ex pendler)'!B142*B$10,IF(ISTEXT('2014-basis (ex pendler)'!B142),'2014-basis (ex pendler)'!B142,""))</f>
        <v>106.57954244019838</v>
      </c>
      <c r="C182" s="49" t="str">
        <f>IF(ISNUMBER('Prisopregnede 2018-priser'!C186),'Prisopregnede 2018-priser'!C186*$B$10,IF(ISTEXT('Prisopregnede 2018-priser'!C186),'Prisopregnede 2018-priser'!C186,""))</f>
        <v/>
      </c>
      <c r="D182" s="49" t="str">
        <f>IF(ISNUMBER('Prisopregnede 2018-priser'!D186),'Prisopregnede 2018-priser'!D186*$B$10,IF(ISTEXT('Prisopregnede 2018-priser'!D186),'Prisopregnede 2018-priser'!D186,""))</f>
        <v/>
      </c>
    </row>
    <row r="183" spans="1:4" x14ac:dyDescent="0.2">
      <c r="A183" s="119" t="s">
        <v>93</v>
      </c>
      <c r="B183" s="85">
        <f>IF(ISNUMBER('2014-basis (ex pendler)'!B143),'2014-basis (ex pendler)'!B143*B$10,IF(ISTEXT('2014-basis (ex pendler)'!B143),'2014-basis (ex pendler)'!B143,""))</f>
        <v>479.32034877162971</v>
      </c>
      <c r="C183" s="49" t="str">
        <f>IF(ISNUMBER('Prisopregnede 2018-priser'!C187),'Prisopregnede 2018-priser'!C187*$B$10,IF(ISTEXT('Prisopregnede 2018-priser'!C187),'Prisopregnede 2018-priser'!C187,""))</f>
        <v/>
      </c>
      <c r="D183" s="49" t="str">
        <f>IF(ISNUMBER('Prisopregnede 2018-priser'!D187),'Prisopregnede 2018-priser'!D187*$B$10,IF(ISTEXT('Prisopregnede 2018-priser'!D187),'Prisopregnede 2018-priser'!D187,""))</f>
        <v/>
      </c>
    </row>
    <row r="184" spans="1:4" x14ac:dyDescent="0.2">
      <c r="B184" s="53"/>
    </row>
  </sheetData>
  <mergeCells count="6">
    <mergeCell ref="F13:F14"/>
    <mergeCell ref="C76:D76"/>
    <mergeCell ref="K76:L76"/>
    <mergeCell ref="F93:F94"/>
    <mergeCell ref="C156:D156"/>
    <mergeCell ref="K156:L156"/>
  </mergeCells>
  <pageMargins left="0.70866141732283472" right="0.70866141732283472" top="0.74803149606299213" bottom="0.74803149606299213" header="0.31496062992125984" footer="0.31496062992125984"/>
  <pageSetup paperSize="9" scale="45" fitToHeight="2" orientation="portrait" r:id="rId1"/>
  <headerFooter>
    <oddHeader>&amp;R&amp;"Arial,Fed"&amp;14Bilag 1, side 2</oddHeader>
  </headerFooter>
  <rowBreaks count="1" manualBreakCount="1">
    <brk id="8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N183"/>
  <sheetViews>
    <sheetView zoomScale="90" zoomScaleNormal="90" workbookViewId="0">
      <selection activeCell="E9" sqref="E9"/>
    </sheetView>
  </sheetViews>
  <sheetFormatPr defaultColWidth="9.140625" defaultRowHeight="12.75" x14ac:dyDescent="0.2"/>
  <cols>
    <col min="1" max="1" width="82.28515625" style="50" bestFit="1" customWidth="1"/>
    <col min="2" max="3" width="19.7109375" style="49" customWidth="1"/>
    <col min="4" max="4" width="21.140625" style="49" customWidth="1"/>
    <col min="5" max="5" width="14.42578125" style="50" customWidth="1"/>
    <col min="6" max="6" width="21.42578125" style="50" customWidth="1"/>
    <col min="7" max="7" width="20.28515625" style="50" customWidth="1"/>
    <col min="8" max="8" width="10.42578125" style="50" customWidth="1"/>
    <col min="9" max="9" width="70.28515625" style="50" bestFit="1" customWidth="1"/>
    <col min="10" max="10" width="13.5703125" style="50" bestFit="1" customWidth="1"/>
    <col min="11" max="11" width="17" style="50" customWidth="1"/>
    <col min="12" max="12" width="16.28515625" style="50" customWidth="1"/>
    <col min="13" max="13" width="14.85546875" style="50" customWidth="1"/>
    <col min="14" max="14" width="16.28515625" style="50" customWidth="1"/>
    <col min="15" max="16384" width="9.140625" style="50"/>
  </cols>
  <sheetData>
    <row r="1" spans="1:7" ht="23.25" x14ac:dyDescent="0.35">
      <c r="A1" s="136" t="s">
        <v>120</v>
      </c>
      <c r="B1" s="137"/>
      <c r="C1" s="137"/>
      <c r="D1" s="137"/>
      <c r="E1" s="138"/>
      <c r="F1" s="138"/>
      <c r="G1" s="139"/>
    </row>
    <row r="2" spans="1:7" ht="45" x14ac:dyDescent="0.2">
      <c r="A2" s="143" t="s">
        <v>102</v>
      </c>
      <c r="B2" s="86" t="s">
        <v>1</v>
      </c>
      <c r="C2" s="86" t="s">
        <v>2</v>
      </c>
      <c r="D2" s="86" t="s">
        <v>119</v>
      </c>
      <c r="E2" s="86" t="s">
        <v>107</v>
      </c>
      <c r="F2" s="86"/>
      <c r="G2" s="56" t="s">
        <v>126</v>
      </c>
    </row>
    <row r="3" spans="1:7" x14ac:dyDescent="0.2">
      <c r="A3" s="126" t="s">
        <v>123</v>
      </c>
      <c r="B3" s="127">
        <v>0</v>
      </c>
      <c r="C3" s="127">
        <v>0</v>
      </c>
      <c r="D3" s="128">
        <v>0.51149999999999995</v>
      </c>
      <c r="E3" s="127">
        <v>0</v>
      </c>
      <c r="F3" s="127"/>
      <c r="G3" s="129">
        <v>0</v>
      </c>
    </row>
    <row r="4" spans="1:7" x14ac:dyDescent="0.2">
      <c r="A4" s="126" t="s">
        <v>83</v>
      </c>
      <c r="B4" s="130">
        <v>99.4</v>
      </c>
      <c r="C4" s="130">
        <v>99.4</v>
      </c>
      <c r="D4" s="130">
        <v>99.4</v>
      </c>
      <c r="E4" s="127">
        <v>0</v>
      </c>
      <c r="F4" s="127"/>
      <c r="G4" s="129">
        <v>0</v>
      </c>
    </row>
    <row r="5" spans="1:7" x14ac:dyDescent="0.2">
      <c r="A5" s="131" t="s">
        <v>118</v>
      </c>
      <c r="B5" s="132">
        <v>102.6</v>
      </c>
      <c r="C5" s="130">
        <f>B5</f>
        <v>102.6</v>
      </c>
      <c r="D5" s="130">
        <f>B5</f>
        <v>102.6</v>
      </c>
      <c r="E5" s="127">
        <v>0</v>
      </c>
      <c r="F5" s="127"/>
      <c r="G5" s="129">
        <v>0</v>
      </c>
    </row>
    <row r="6" spans="1:7" x14ac:dyDescent="0.2">
      <c r="A6" s="131" t="s">
        <v>125</v>
      </c>
      <c r="B6" s="133">
        <v>1.4999999999999999E-2</v>
      </c>
      <c r="C6" s="134">
        <f t="shared" ref="C6:C8" si="0">B6</f>
        <v>1.4999999999999999E-2</v>
      </c>
      <c r="D6" s="134">
        <f t="shared" ref="D6:E8" si="1">B6</f>
        <v>1.4999999999999999E-2</v>
      </c>
      <c r="E6" s="134">
        <f t="shared" si="1"/>
        <v>1.4999999999999999E-2</v>
      </c>
      <c r="F6" s="134"/>
      <c r="G6" s="135">
        <f>B6</f>
        <v>1.4999999999999999E-2</v>
      </c>
    </row>
    <row r="7" spans="1:7" x14ac:dyDescent="0.2">
      <c r="A7" s="131" t="s">
        <v>124</v>
      </c>
      <c r="B7" s="133">
        <v>1.7999999999999999E-2</v>
      </c>
      <c r="C7" s="134">
        <f t="shared" si="0"/>
        <v>1.7999999999999999E-2</v>
      </c>
      <c r="D7" s="134">
        <f t="shared" si="1"/>
        <v>1.7999999999999999E-2</v>
      </c>
      <c r="E7" s="134">
        <f t="shared" si="1"/>
        <v>1.7999999999999999E-2</v>
      </c>
      <c r="F7" s="134"/>
      <c r="G7" s="135">
        <f>B7</f>
        <v>1.7999999999999999E-2</v>
      </c>
    </row>
    <row r="8" spans="1:7" x14ac:dyDescent="0.2">
      <c r="A8" s="131" t="s">
        <v>128</v>
      </c>
      <c r="B8" s="133">
        <v>0</v>
      </c>
      <c r="C8" s="134">
        <f t="shared" si="0"/>
        <v>0</v>
      </c>
      <c r="D8" s="134">
        <f t="shared" si="1"/>
        <v>0</v>
      </c>
      <c r="E8" s="134">
        <f t="shared" si="1"/>
        <v>0</v>
      </c>
      <c r="F8" s="134"/>
      <c r="G8" s="135">
        <f>B8</f>
        <v>0</v>
      </c>
    </row>
    <row r="9" spans="1:7" x14ac:dyDescent="0.2">
      <c r="A9" s="140" t="s">
        <v>105</v>
      </c>
      <c r="B9" s="141">
        <f>(1-B3)*B5/B4*(1+B6)*(1+B7)*(1+B8)</f>
        <v>1.0665342253521126</v>
      </c>
      <c r="C9" s="141">
        <f t="shared" ref="C9" si="2">(1-C3)*C5/C4*(1+C6)*(1+C7)*(1+C8)</f>
        <v>1.0665342253521126</v>
      </c>
      <c r="D9" s="141">
        <f>(1-D3)*D5/D4*(1+D6)*(1+D7)*(1+D8)</f>
        <v>0.52100196908450702</v>
      </c>
      <c r="E9" s="141">
        <f>(1+E6)*(1+E7)*(1+E8)</f>
        <v>1.0332699999999999</v>
      </c>
      <c r="F9" s="141"/>
      <c r="G9" s="142">
        <f>(1+G6)*(1+G7)</f>
        <v>1.0332699999999999</v>
      </c>
    </row>
    <row r="11" spans="1:7" ht="15.75" x14ac:dyDescent="0.25">
      <c r="A11" s="67" t="s">
        <v>76</v>
      </c>
      <c r="B11" s="91" t="str">
        <f>A1</f>
        <v>2020-priser</v>
      </c>
      <c r="C11" s="91" t="str">
        <f>B11</f>
        <v>2020-priser</v>
      </c>
      <c r="D11" s="92" t="str">
        <f>C11</f>
        <v>2020-priser</v>
      </c>
    </row>
    <row r="12" spans="1:7" ht="15" x14ac:dyDescent="0.25">
      <c r="A12" s="70"/>
      <c r="B12" s="71"/>
      <c r="C12" s="71"/>
      <c r="D12" s="72"/>
      <c r="F12" s="199" t="s">
        <v>121</v>
      </c>
      <c r="G12" s="144" t="str">
        <f>A1</f>
        <v>2020-priser</v>
      </c>
    </row>
    <row r="13" spans="1:7" ht="60" x14ac:dyDescent="0.2">
      <c r="A13" s="73" t="s">
        <v>0</v>
      </c>
      <c r="B13" s="74" t="s">
        <v>1</v>
      </c>
      <c r="C13" s="74" t="s">
        <v>2</v>
      </c>
      <c r="D13" s="75" t="s">
        <v>122</v>
      </c>
      <c r="F13" s="200"/>
      <c r="G13" s="145" t="s">
        <v>127</v>
      </c>
    </row>
    <row r="14" spans="1:7" ht="15.75" x14ac:dyDescent="0.25">
      <c r="A14" s="93" t="s">
        <v>4</v>
      </c>
      <c r="B14" s="94"/>
      <c r="C14" s="94"/>
      <c r="D14" s="95"/>
      <c r="F14" s="57"/>
      <c r="G14" s="58"/>
    </row>
    <row r="15" spans="1:7" x14ac:dyDescent="0.2">
      <c r="A15" s="79"/>
      <c r="B15" s="94"/>
      <c r="C15" s="94"/>
      <c r="D15" s="95"/>
      <c r="F15" s="57"/>
      <c r="G15" s="58"/>
    </row>
    <row r="16" spans="1:7" x14ac:dyDescent="0.2">
      <c r="A16" s="80" t="s">
        <v>5</v>
      </c>
      <c r="B16" s="94"/>
      <c r="C16" s="94"/>
      <c r="D16" s="95"/>
      <c r="F16" s="57"/>
      <c r="G16" s="58"/>
    </row>
    <row r="17" spans="1:7" x14ac:dyDescent="0.2">
      <c r="A17" s="81" t="s">
        <v>6</v>
      </c>
      <c r="B17" s="77">
        <f>IF(ISNUMBER('2014-basis (ex pendler)'!B7),'2014-basis (ex pendler)'!B7*B$9,IF(ISTEXT('2014-basis (ex pendler)'!B7),'2014-basis (ex pendler)'!B7,""))</f>
        <v>204.75324058309857</v>
      </c>
      <c r="C17" s="77" t="str">
        <f>IF(ISNUMBER('2014-basis (ex pendler)'!C7),'2014-basis (ex pendler)'!C7*C$9,IF(ISTEXT('2014-basis (ex pendler)'!C7),'2014-basis (ex pendler)'!C7,""))</f>
        <v/>
      </c>
      <c r="D17" s="78">
        <f>IF(ISNUMBER('2014-basis (ex pendler)'!D7),'2014-basis (ex pendler)'!D7*D$9-G17,IF(ISTEXT('2014-basis (ex pendler)'!D7),'2014-basis (ex pendler)'!D7,""))</f>
        <v>62.347815637513378</v>
      </c>
      <c r="F17" s="59">
        <v>2.33</v>
      </c>
      <c r="G17" s="60">
        <f t="shared" ref="G17:G48" si="3">IF(F17="","",F17*$G$9)</f>
        <v>2.4075191</v>
      </c>
    </row>
    <row r="18" spans="1:7" x14ac:dyDescent="0.2">
      <c r="A18" s="81" t="s">
        <v>7</v>
      </c>
      <c r="B18" s="77">
        <f>IF(ISNUMBER('2014-basis (ex pendler)'!B8),'2014-basis (ex pendler)'!B8*$B$9,IF(ISTEXT('2014-basis (ex pendler)'!B8),'2014-basis (ex pendler)'!B8,""))</f>
        <v>102.37662029154929</v>
      </c>
      <c r="C18" s="77" t="str">
        <f>IF(ISNUMBER('2014-basis (ex pendler)'!C8),'2014-basis (ex pendler)'!C8*C$9,IF(ISTEXT('2014-basis (ex pendler)'!C8),'2014-basis (ex pendler)'!C8,""))</f>
        <v/>
      </c>
      <c r="D18" s="78">
        <f>IF(ISNUMBER('2014-basis (ex pendler)'!D8),'2014-basis (ex pendler)'!D8*D$9-G18,IF(ISTEXT('2014-basis (ex pendler)'!D8),'2014-basis (ex pendler)'!D8,""))</f>
        <v>45.009360109210562</v>
      </c>
      <c r="F18" s="59">
        <v>0</v>
      </c>
      <c r="G18" s="60">
        <f t="shared" si="3"/>
        <v>0</v>
      </c>
    </row>
    <row r="19" spans="1:7" x14ac:dyDescent="0.2">
      <c r="A19" s="81" t="s">
        <v>8</v>
      </c>
      <c r="B19" s="77" t="str">
        <f>IF(ISNUMBER('2014-basis (ex pendler)'!B9),'2014-basis (ex pendler)'!B9*$B$9,IF(ISTEXT('2014-basis (ex pendler)'!B9),'2014-basis (ex pendler)'!B9,""))</f>
        <v>Gratis</v>
      </c>
      <c r="C19" s="77" t="str">
        <f>IF(ISNUMBER('2014-basis (ex pendler)'!C9),'2014-basis (ex pendler)'!C9*C$9,IF(ISTEXT('2014-basis (ex pendler)'!C9),'2014-basis (ex pendler)'!C9,""))</f>
        <v/>
      </c>
      <c r="D19" s="78" t="str">
        <f>IF(ISNUMBER('2014-basis (ex pendler)'!D9),'2014-basis (ex pendler)'!D9*D$9-G19,IF(ISTEXT('2014-basis (ex pendler)'!D9),'2014-basis (ex pendler)'!D9,""))</f>
        <v/>
      </c>
      <c r="F19" s="59">
        <v>0</v>
      </c>
      <c r="G19" s="60">
        <f t="shared" si="3"/>
        <v>0</v>
      </c>
    </row>
    <row r="20" spans="1:7" x14ac:dyDescent="0.2">
      <c r="A20" s="81" t="s">
        <v>10</v>
      </c>
      <c r="B20" s="77">
        <f>IF(ISNUMBER('2014-basis (ex pendler)'!B10),'2014-basis (ex pendler)'!B10*$B$9,IF(ISTEXT('2014-basis (ex pendler)'!B10),'2014-basis (ex pendler)'!B10,""))</f>
        <v>102.37662029154929</v>
      </c>
      <c r="C20" s="77" t="str">
        <f>IF(ISNUMBER('2014-basis (ex pendler)'!C10),'2014-basis (ex pendler)'!C10*C$9,IF(ISTEXT('2014-basis (ex pendler)'!C10),'2014-basis (ex pendler)'!C10,""))</f>
        <v/>
      </c>
      <c r="D20" s="78">
        <f>IF(ISNUMBER('2014-basis (ex pendler)'!D10),'2014-basis (ex pendler)'!D10*D$9-G20,IF(ISTEXT('2014-basis (ex pendler)'!D10),'2014-basis (ex pendler)'!D10,""))</f>
        <v>45.009360109210562</v>
      </c>
      <c r="F20" s="59">
        <v>0</v>
      </c>
      <c r="G20" s="60">
        <f t="shared" si="3"/>
        <v>0</v>
      </c>
    </row>
    <row r="21" spans="1:7" x14ac:dyDescent="0.2">
      <c r="A21" s="81" t="s">
        <v>11</v>
      </c>
      <c r="B21" s="77">
        <f>IF(ISNUMBER('2014-basis (ex pendler)'!B11),'2014-basis (ex pendler)'!B11*$B$9,IF(ISTEXT('2014-basis (ex pendler)'!B11),'2014-basis (ex pendler)'!B11,""))</f>
        <v>102.37662029154929</v>
      </c>
      <c r="C21" s="77" t="str">
        <f>IF(ISNUMBER('2014-basis (ex pendler)'!C11),'2014-basis (ex pendler)'!C11*C$9,IF(ISTEXT('2014-basis (ex pendler)'!C11),'2014-basis (ex pendler)'!C11,""))</f>
        <v/>
      </c>
      <c r="D21" s="78">
        <f>IF(ISNUMBER('2014-basis (ex pendler)'!D11),'2014-basis (ex pendler)'!D11*D$9-G21,IF(ISTEXT('2014-basis (ex pendler)'!D11),'2014-basis (ex pendler)'!D11,""))</f>
        <v>45.009360109210562</v>
      </c>
      <c r="F21" s="59">
        <v>0</v>
      </c>
      <c r="G21" s="60">
        <f t="shared" si="3"/>
        <v>0</v>
      </c>
    </row>
    <row r="22" spans="1:7" x14ac:dyDescent="0.2">
      <c r="A22" s="82" t="s">
        <v>12</v>
      </c>
      <c r="B22" s="77">
        <f>IF(ISNUMBER('2014-basis (ex pendler)'!B12),'2014-basis (ex pendler)'!B12*$B$9,IF(ISTEXT('2014-basis (ex pendler)'!B12),'2014-basis (ex pendler)'!B12,""))</f>
        <v>152.51439422535211</v>
      </c>
      <c r="C22" s="77" t="str">
        <f>IF(ISNUMBER('2014-basis (ex pendler)'!C12),'2014-basis (ex pendler)'!C12*C$9,IF(ISTEXT('2014-basis (ex pendler)'!C12),'2014-basis (ex pendler)'!C12,""))</f>
        <v/>
      </c>
      <c r="D22" s="78" t="str">
        <f>IF(ISNUMBER('2014-basis (ex pendler)'!D12),'2014-basis (ex pendler)'!D12*D$9-G22,IF(ISTEXT('2014-basis (ex pendler)'!D12),'2014-basis (ex pendler)'!D12,""))</f>
        <v/>
      </c>
      <c r="F22" s="59">
        <v>0</v>
      </c>
      <c r="G22" s="60">
        <f t="shared" si="3"/>
        <v>0</v>
      </c>
    </row>
    <row r="23" spans="1:7" x14ac:dyDescent="0.2">
      <c r="A23" s="81" t="s">
        <v>13</v>
      </c>
      <c r="B23" s="77">
        <f>IF(ISNUMBER('2014-basis (ex pendler)'!B13),'2014-basis (ex pendler)'!B13*$B$9,IF(ISTEXT('2014-basis (ex pendler)'!B13),'2014-basis (ex pendler)'!B13,""))</f>
        <v>82.123135352112669</v>
      </c>
      <c r="C23" s="77" t="str">
        <f>IF(ISNUMBER('2014-basis (ex pendler)'!C13),'2014-basis (ex pendler)'!C13*C$9,IF(ISTEXT('2014-basis (ex pendler)'!C13),'2014-basis (ex pendler)'!C13,""))</f>
        <v/>
      </c>
      <c r="D23" s="78" t="str">
        <f>IF(ISNUMBER('2014-basis (ex pendler)'!D13),'2014-basis (ex pendler)'!D13*D$9-G23,IF(ISTEXT('2014-basis (ex pendler)'!D13),'2014-basis (ex pendler)'!D13,""))</f>
        <v/>
      </c>
      <c r="F23" s="59">
        <v>0</v>
      </c>
      <c r="G23" s="60">
        <f t="shared" si="3"/>
        <v>0</v>
      </c>
    </row>
    <row r="24" spans="1:7" x14ac:dyDescent="0.2">
      <c r="A24" s="79"/>
      <c r="B24" s="77" t="str">
        <f>IF(ISNUMBER('2014-basis (ex pendler)'!B14),'2014-basis (ex pendler)'!B14*$B$9,IF(ISTEXT('2014-basis (ex pendler)'!B14),'2014-basis (ex pendler)'!B14,""))</f>
        <v/>
      </c>
      <c r="C24" s="77" t="str">
        <f>IF(ISNUMBER('2014-basis (ex pendler)'!C14),'2014-basis (ex pendler)'!C14*C$9,IF(ISTEXT('2014-basis (ex pendler)'!C14),'2014-basis (ex pendler)'!C14,""))</f>
        <v/>
      </c>
      <c r="D24" s="78" t="str">
        <f>IF(ISNUMBER('2014-basis (ex pendler)'!D14),'2014-basis (ex pendler)'!D14*D$9-G24,IF(ISTEXT('2014-basis (ex pendler)'!D14),'2014-basis (ex pendler)'!D14,""))</f>
        <v/>
      </c>
      <c r="F24" s="59">
        <v>0</v>
      </c>
      <c r="G24" s="60">
        <f t="shared" si="3"/>
        <v>0</v>
      </c>
    </row>
    <row r="25" spans="1:7" x14ac:dyDescent="0.2">
      <c r="A25" s="80" t="s">
        <v>17</v>
      </c>
      <c r="B25" s="77" t="str">
        <f>IF(ISNUMBER('2014-basis (ex pendler)'!B15),'2014-basis (ex pendler)'!B15*$B$9,IF(ISTEXT('2014-basis (ex pendler)'!B15),'2014-basis (ex pendler)'!B15,""))</f>
        <v/>
      </c>
      <c r="C25" s="77" t="str">
        <f>IF(ISNUMBER('2014-basis (ex pendler)'!C15),'2014-basis (ex pendler)'!C15*C$9,IF(ISTEXT('2014-basis (ex pendler)'!C15),'2014-basis (ex pendler)'!C15,""))</f>
        <v/>
      </c>
      <c r="D25" s="78" t="str">
        <f>IF(ISNUMBER('2014-basis (ex pendler)'!D15),'2014-basis (ex pendler)'!D15*D$9-G25,IF(ISTEXT('2014-basis (ex pendler)'!D15),'2014-basis (ex pendler)'!D15,""))</f>
        <v/>
      </c>
      <c r="F25" s="59">
        <v>0</v>
      </c>
      <c r="G25" s="60">
        <f t="shared" si="3"/>
        <v>0</v>
      </c>
    </row>
    <row r="26" spans="1:7" x14ac:dyDescent="0.2">
      <c r="A26" s="81" t="s">
        <v>18</v>
      </c>
      <c r="B26" s="77">
        <f>IF(ISNUMBER('2014-basis (ex pendler)'!B16),'2014-basis (ex pendler)'!B16*$B$9,IF(ISTEXT('2014-basis (ex pendler)'!B16),'2014-basis (ex pendler)'!B16,""))</f>
        <v>1197.4726321985916</v>
      </c>
      <c r="C26" s="77" t="str">
        <f>IF(ISNUMBER('2014-basis (ex pendler)'!C16),'2014-basis (ex pendler)'!C16*C$9,IF(ISTEXT('2014-basis (ex pendler)'!C16),'2014-basis (ex pendler)'!C16,""))</f>
        <v/>
      </c>
      <c r="D26" s="78">
        <f>IF(ISNUMBER('2014-basis (ex pendler)'!D16),'2014-basis (ex pendler)'!D16*D$9-G26,IF(ISTEXT('2014-basis (ex pendler)'!D16),'2014-basis (ex pendler)'!D16,""))</f>
        <v>339.88605457165983</v>
      </c>
      <c r="F26" s="59">
        <v>0</v>
      </c>
      <c r="G26" s="60">
        <f t="shared" si="3"/>
        <v>0</v>
      </c>
    </row>
    <row r="27" spans="1:7" x14ac:dyDescent="0.2">
      <c r="A27" s="81" t="s">
        <v>19</v>
      </c>
      <c r="B27" s="77">
        <f>IF(ISNUMBER('2014-basis (ex pendler)'!B17),'2014-basis (ex pendler)'!B17*$B$9,IF(ISTEXT('2014-basis (ex pendler)'!B17),'2014-basis (ex pendler)'!B17,""))</f>
        <v>1436.9735578436619</v>
      </c>
      <c r="C27" s="77" t="str">
        <f>IF(ISNUMBER('2014-basis (ex pendler)'!C17),'2014-basis (ex pendler)'!C17*C$9,IF(ISTEXT('2014-basis (ex pendler)'!C17),'2014-basis (ex pendler)'!C17,""))</f>
        <v/>
      </c>
      <c r="D27" s="78">
        <f>IF(ISNUMBER('2014-basis (ex pendler)'!D17),'2014-basis (ex pendler)'!D17*D$9-G27,IF(ISTEXT('2014-basis (ex pendler)'!D17),'2014-basis (ex pendler)'!D17,""))</f>
        <v>410.38867823559713</v>
      </c>
      <c r="F27" s="59">
        <v>12.6</v>
      </c>
      <c r="G27" s="60">
        <f t="shared" si="3"/>
        <v>13.019201999999998</v>
      </c>
    </row>
    <row r="28" spans="1:7" x14ac:dyDescent="0.2">
      <c r="A28" s="81" t="s">
        <v>20</v>
      </c>
      <c r="B28" s="77">
        <f>IF(ISNUMBER('2014-basis (ex pendler)'!B18),'2014-basis (ex pendler)'!B18*$B$9,IF(ISTEXT('2014-basis (ex pendler)'!B18),'2014-basis (ex pendler)'!B18,""))</f>
        <v>385.92540944366198</v>
      </c>
      <c r="C28" s="77">
        <f>IF(ISNUMBER('2014-basis (ex pendler)'!C18),'2014-basis (ex pendler)'!C18*C$9,IF(ISTEXT('2014-basis (ex pendler)'!C18),'2014-basis (ex pendler)'!C18,""))</f>
        <v>598.74164877042244</v>
      </c>
      <c r="D28" s="78">
        <f>IF(ISNUMBER('2014-basis (ex pendler)'!D18),'2014-basis (ex pendler)'!D18*D$9-G28,IF(ISTEXT('2014-basis (ex pendler)'!D18),'2014-basis (ex pendler)'!D18,""))</f>
        <v>182.74665067608169</v>
      </c>
      <c r="F28" s="59">
        <v>0</v>
      </c>
      <c r="G28" s="60">
        <f t="shared" si="3"/>
        <v>0</v>
      </c>
    </row>
    <row r="29" spans="1:7" x14ac:dyDescent="0.2">
      <c r="A29" s="81" t="s">
        <v>21</v>
      </c>
      <c r="B29" s="77">
        <f>IF(ISNUMBER('2014-basis (ex pendler)'!B19),'2014-basis (ex pendler)'!B19*$B$9,IF(ISTEXT('2014-basis (ex pendler)'!B19),'2014-basis (ex pendler)'!B19,""))</f>
        <v>492.64282403239434</v>
      </c>
      <c r="C29" s="77">
        <f>IF(ISNUMBER('2014-basis (ex pendler)'!C19),'2014-basis (ex pendler)'!C19*C$9,IF(ISTEXT('2014-basis (ex pendler)'!C19),'2014-basis (ex pendler)'!C19,""))</f>
        <v>718.48144625070415</v>
      </c>
      <c r="D29" s="78">
        <f>IF(ISNUMBER('2014-basis (ex pendler)'!D19),'2014-basis (ex pendler)'!D19*D$9-G29,IF(ISTEXT('2014-basis (ex pendler)'!D19),'2014-basis (ex pendler)'!D19,""))</f>
        <v>230.4652210245317</v>
      </c>
      <c r="F29" s="59">
        <v>0</v>
      </c>
      <c r="G29" s="60">
        <f t="shared" si="3"/>
        <v>0</v>
      </c>
    </row>
    <row r="30" spans="1:7" x14ac:dyDescent="0.2">
      <c r="A30" s="81" t="s">
        <v>22</v>
      </c>
      <c r="B30" s="77">
        <f>IF(ISNUMBER('2014-basis (ex pendler)'!B20),'2014-basis (ex pendler)'!B20*$B$9,IF(ISTEXT('2014-basis (ex pendler)'!B20),'2014-basis (ex pendler)'!B20,""))</f>
        <v>444.24350088591547</v>
      </c>
      <c r="C30" s="77">
        <f>IF(ISNUMBER('2014-basis (ex pendler)'!C20),'2014-basis (ex pendler)'!C20*C$9,IF(ISTEXT('2014-basis (ex pendler)'!C20),'2014-basis (ex pendler)'!C20,""))</f>
        <v>764.39574465211263</v>
      </c>
      <c r="D30" s="78">
        <f>IF(ISNUMBER('2014-basis (ex pendler)'!D20),'2014-basis (ex pendler)'!D20*D$9-G30,IF(ISTEXT('2014-basis (ex pendler)'!D20),'2014-basis (ex pendler)'!D20,""))</f>
        <v>214.98104250334012</v>
      </c>
      <c r="F30" s="59">
        <v>0</v>
      </c>
      <c r="G30" s="60">
        <f t="shared" si="3"/>
        <v>0</v>
      </c>
    </row>
    <row r="31" spans="1:7" x14ac:dyDescent="0.2">
      <c r="A31" s="79"/>
      <c r="B31" s="77" t="str">
        <f>IF(ISNUMBER('2014-basis (ex pendler)'!B21),'2014-basis (ex pendler)'!B21*$B$9,IF(ISTEXT('2014-basis (ex pendler)'!B21),'2014-basis (ex pendler)'!B21,""))</f>
        <v/>
      </c>
      <c r="C31" s="77" t="str">
        <f>IF(ISNUMBER('2014-basis (ex pendler)'!C21),'2014-basis (ex pendler)'!C21*C$9,IF(ISTEXT('2014-basis (ex pendler)'!C21),'2014-basis (ex pendler)'!C21,""))</f>
        <v/>
      </c>
      <c r="D31" s="78" t="str">
        <f>IF(ISNUMBER('2014-basis (ex pendler)'!D21),'2014-basis (ex pendler)'!D21*D$9-G31,IF(ISTEXT('2014-basis (ex pendler)'!D21),'2014-basis (ex pendler)'!D21,""))</f>
        <v/>
      </c>
      <c r="F31" s="59">
        <v>0</v>
      </c>
      <c r="G31" s="60">
        <f t="shared" si="3"/>
        <v>0</v>
      </c>
    </row>
    <row r="32" spans="1:7" x14ac:dyDescent="0.2">
      <c r="A32" s="80" t="s">
        <v>26</v>
      </c>
      <c r="B32" s="77" t="str">
        <f>IF(ISNUMBER('2014-basis (ex pendler)'!B22),'2014-basis (ex pendler)'!B22*$B$9,IF(ISTEXT('2014-basis (ex pendler)'!B22),'2014-basis (ex pendler)'!B22,""))</f>
        <v/>
      </c>
      <c r="C32" s="77" t="str">
        <f>IF(ISNUMBER('2014-basis (ex pendler)'!C22),'2014-basis (ex pendler)'!C22*C$9,IF(ISTEXT('2014-basis (ex pendler)'!C22),'2014-basis (ex pendler)'!C22,""))</f>
        <v/>
      </c>
      <c r="D32" s="78" t="str">
        <f>IF(ISNUMBER('2014-basis (ex pendler)'!D22),'2014-basis (ex pendler)'!D22*D$9-G32,IF(ISTEXT('2014-basis (ex pendler)'!D22),'2014-basis (ex pendler)'!D22,""))</f>
        <v/>
      </c>
      <c r="F32" s="59">
        <v>0</v>
      </c>
      <c r="G32" s="60">
        <f t="shared" si="3"/>
        <v>0</v>
      </c>
    </row>
    <row r="33" spans="1:7" x14ac:dyDescent="0.2">
      <c r="A33" s="81" t="s">
        <v>27</v>
      </c>
      <c r="B33" s="77">
        <f>IF(ISNUMBER('2014-basis (ex pendler)'!B23),'2014-basis (ex pendler)'!B23*$B$9,IF(ISTEXT('2014-basis (ex pendler)'!B23),'2014-basis (ex pendler)'!B23,""))</f>
        <v>1757.1258016098591</v>
      </c>
      <c r="C33" s="77" t="str">
        <f>IF(ISNUMBER('2014-basis (ex pendler)'!C23),'2014-basis (ex pendler)'!C23*C$9,IF(ISTEXT('2014-basis (ex pendler)'!C23),'2014-basis (ex pendler)'!C23,""))</f>
        <v/>
      </c>
      <c r="D33" s="78">
        <f>IF(ISNUMBER('2014-basis (ex pendler)'!D23),'2014-basis (ex pendler)'!D23*D$9-G33,IF(ISTEXT('2014-basis (ex pendler)'!D23),'2014-basis (ex pendler)'!D23,""))</f>
        <v>361.3793187389507</v>
      </c>
      <c r="F33" s="61">
        <v>62.26</v>
      </c>
      <c r="G33" s="60">
        <f t="shared" si="3"/>
        <v>64.331390199999987</v>
      </c>
    </row>
    <row r="34" spans="1:7" x14ac:dyDescent="0.2">
      <c r="A34" s="81" t="s">
        <v>28</v>
      </c>
      <c r="B34" s="77">
        <f>IF(ISNUMBER('2014-basis (ex pendler)'!B24),'2014-basis (ex pendler)'!B24*$B$9,IF(ISTEXT('2014-basis (ex pendler)'!B24),'2014-basis (ex pendler)'!B24,""))</f>
        <v>2157.9400288394363</v>
      </c>
      <c r="C34" s="77" t="str">
        <f>IF(ISNUMBER('2014-basis (ex pendler)'!C24),'2014-basis (ex pendler)'!C24*C$9,IF(ISTEXT('2014-basis (ex pendler)'!C24),'2014-basis (ex pendler)'!C24,""))</f>
        <v/>
      </c>
      <c r="D34" s="78">
        <f>IF(ISNUMBER('2014-basis (ex pendler)'!D24),'2014-basis (ex pendler)'!D24*D$9-G34,IF(ISTEXT('2014-basis (ex pendler)'!D24),'2014-basis (ex pendler)'!D24,""))</f>
        <v>126.5931695506662</v>
      </c>
      <c r="F34" s="61">
        <v>237.43</v>
      </c>
      <c r="G34" s="60">
        <f t="shared" si="3"/>
        <v>245.32929609999999</v>
      </c>
    </row>
    <row r="35" spans="1:7" x14ac:dyDescent="0.2">
      <c r="A35" s="81" t="s">
        <v>29</v>
      </c>
      <c r="B35" s="77">
        <f>IF(ISNUMBER('2014-basis (ex pendler)'!B25),'2014-basis (ex pendler)'!B25*$B$9,IF(ISTEXT('2014-basis (ex pendler)'!B25),'2014-basis (ex pendler)'!B25,""))</f>
        <v>783.90265563380274</v>
      </c>
      <c r="C35" s="77">
        <f>IF(ISNUMBER('2014-basis (ex pendler)'!C25),'2014-basis (ex pendler)'!C25*C$9,IF(ISTEXT('2014-basis (ex pendler)'!C25),'2014-basis (ex pendler)'!C25,""))</f>
        <v>1115.5947997183098</v>
      </c>
      <c r="D35" s="78">
        <f>IF(ISNUMBER('2014-basis (ex pendler)'!D25),'2014-basis (ex pendler)'!D25*D$9-G35,IF(ISTEXT('2014-basis (ex pendler)'!D25),'2014-basis (ex pendler)'!D25,""))</f>
        <v>365.01918956029647</v>
      </c>
      <c r="F35" s="61">
        <v>0</v>
      </c>
      <c r="G35" s="60">
        <f t="shared" si="3"/>
        <v>0</v>
      </c>
    </row>
    <row r="36" spans="1:7" x14ac:dyDescent="0.2">
      <c r="A36" s="81" t="s">
        <v>30</v>
      </c>
      <c r="B36" s="77">
        <f>IF(ISNUMBER('2014-basis (ex pendler)'!B26),'2014-basis (ex pendler)'!B26*$B$9,IF(ISTEXT('2014-basis (ex pendler)'!B26),'2014-basis (ex pendler)'!B26,""))</f>
        <v>1010.0079114084507</v>
      </c>
      <c r="C36" s="77">
        <f>IF(ISNUMBER('2014-basis (ex pendler)'!C26),'2014-basis (ex pendler)'!C26*C$9,IF(ISTEXT('2014-basis (ex pendler)'!C26),'2014-basis (ex pendler)'!C26,""))</f>
        <v>1425.9562592957745</v>
      </c>
      <c r="D36" s="78">
        <f>IF(ISNUMBER('2014-basis (ex pendler)'!D26),'2014-basis (ex pendler)'!D26*D$9-G36,IF(ISTEXT('2014-basis (ex pendler)'!D26),'2014-basis (ex pendler)'!D26,""))</f>
        <v>469.59991481462959</v>
      </c>
      <c r="F36" s="61">
        <v>0</v>
      </c>
      <c r="G36" s="60">
        <f t="shared" si="3"/>
        <v>0</v>
      </c>
    </row>
    <row r="37" spans="1:7" x14ac:dyDescent="0.2">
      <c r="A37" s="81" t="s">
        <v>31</v>
      </c>
      <c r="B37" s="77">
        <f>IF(ISNUMBER('2014-basis (ex pendler)'!B27),'2014-basis (ex pendler)'!B27*$B$9,IF(ISTEXT('2014-basis (ex pendler)'!B27),'2014-basis (ex pendler)'!B27,""))</f>
        <v>0.10665342253521126</v>
      </c>
      <c r="C37" s="77" t="str">
        <f>IF(ISNUMBER('2014-basis (ex pendler)'!C27),'2014-basis (ex pendler)'!C27*C$9,IF(ISTEXT('2014-basis (ex pendler)'!C27),'2014-basis (ex pendler)'!C27,""))</f>
        <v/>
      </c>
      <c r="D37" s="78" t="str">
        <f>IF(ISNUMBER('2014-basis (ex pendler)'!D27),'2014-basis (ex pendler)'!D27*D$9-G37,IF(ISTEXT('2014-basis (ex pendler)'!D27),'2014-basis (ex pendler)'!D27,""))</f>
        <v/>
      </c>
      <c r="F37" s="61">
        <v>0</v>
      </c>
      <c r="G37" s="60">
        <f t="shared" si="3"/>
        <v>0</v>
      </c>
    </row>
    <row r="38" spans="1:7" x14ac:dyDescent="0.2">
      <c r="A38" s="79"/>
      <c r="B38" s="77" t="str">
        <f>IF(ISNUMBER('2014-basis (ex pendler)'!B28),'2014-basis (ex pendler)'!B28*$B$9,IF(ISTEXT('2014-basis (ex pendler)'!B28),'2014-basis (ex pendler)'!B28,""))</f>
        <v/>
      </c>
      <c r="C38" s="77" t="str">
        <f>IF(ISNUMBER('2014-basis (ex pendler)'!C28),'2014-basis (ex pendler)'!C28*C$9,IF(ISTEXT('2014-basis (ex pendler)'!C28),'2014-basis (ex pendler)'!C28,""))</f>
        <v/>
      </c>
      <c r="D38" s="78" t="str">
        <f>IF(ISNUMBER('2014-basis (ex pendler)'!D28),'2014-basis (ex pendler)'!D28*D$9-G38,IF(ISTEXT('2014-basis (ex pendler)'!D28),'2014-basis (ex pendler)'!D28,""))</f>
        <v/>
      </c>
      <c r="F38" s="61">
        <v>0</v>
      </c>
      <c r="G38" s="60">
        <f t="shared" si="3"/>
        <v>0</v>
      </c>
    </row>
    <row r="39" spans="1:7" x14ac:dyDescent="0.2">
      <c r="A39" s="80" t="s">
        <v>35</v>
      </c>
      <c r="B39" s="77" t="str">
        <f>IF(ISNUMBER('2014-basis (ex pendler)'!B29),'2014-basis (ex pendler)'!B29*$B$9,IF(ISTEXT('2014-basis (ex pendler)'!B29),'2014-basis (ex pendler)'!B29,""))</f>
        <v/>
      </c>
      <c r="C39" s="77" t="str">
        <f>IF(ISNUMBER('2014-basis (ex pendler)'!C29),'2014-basis (ex pendler)'!C29*C$9,IF(ISTEXT('2014-basis (ex pendler)'!C29),'2014-basis (ex pendler)'!C29,""))</f>
        <v/>
      </c>
      <c r="D39" s="78" t="str">
        <f>IF(ISNUMBER('2014-basis (ex pendler)'!D29),'2014-basis (ex pendler)'!D29*D$9-G39,IF(ISTEXT('2014-basis (ex pendler)'!D29),'2014-basis (ex pendler)'!D29,""))</f>
        <v/>
      </c>
      <c r="F39" s="61">
        <v>0</v>
      </c>
      <c r="G39" s="60">
        <f t="shared" si="3"/>
        <v>0</v>
      </c>
    </row>
    <row r="40" spans="1:7" x14ac:dyDescent="0.2">
      <c r="A40" s="81" t="s">
        <v>36</v>
      </c>
      <c r="B40" s="77">
        <f>IF(ISNUMBER('2014-basis (ex pendler)'!B30),'2014-basis (ex pendler)'!B30*$B$9,IF(ISTEXT('2014-basis (ex pendler)'!B30),'2014-basis (ex pendler)'!B30,""))</f>
        <v>1675.2266384450704</v>
      </c>
      <c r="C40" s="77" t="str">
        <f>IF(ISNUMBER('2014-basis (ex pendler)'!C30),'2014-basis (ex pendler)'!C30*C$9,IF(ISTEXT('2014-basis (ex pendler)'!C30),'2014-basis (ex pendler)'!C30,""))</f>
        <v/>
      </c>
      <c r="D40" s="78" t="str">
        <f>IF(ISNUMBER('2014-basis (ex pendler)'!D30),'2014-basis (ex pendler)'!D30*D$9-G40,IF(ISTEXT('2014-basis (ex pendler)'!D30),'2014-basis (ex pendler)'!D30,""))</f>
        <v/>
      </c>
      <c r="F40" s="61">
        <v>0</v>
      </c>
      <c r="G40" s="60">
        <f t="shared" si="3"/>
        <v>0</v>
      </c>
    </row>
    <row r="41" spans="1:7" x14ac:dyDescent="0.2">
      <c r="A41" s="81" t="s">
        <v>37</v>
      </c>
      <c r="B41" s="77">
        <f>IF(ISNUMBER('2014-basis (ex pendler)'!B31),'2014-basis (ex pendler)'!B31*$B$9,IF(ISTEXT('2014-basis (ex pendler)'!B31),'2014-basis (ex pendler)'!B31,""))</f>
        <v>1812.9695336492955</v>
      </c>
      <c r="C41" s="77" t="str">
        <f>IF(ISNUMBER('2014-basis (ex pendler)'!C31),'2014-basis (ex pendler)'!C31*C$9,IF(ISTEXT('2014-basis (ex pendler)'!C31),'2014-basis (ex pendler)'!C31,""))</f>
        <v/>
      </c>
      <c r="D41" s="78" t="str">
        <f>IF(ISNUMBER('2014-basis (ex pendler)'!D31),'2014-basis (ex pendler)'!D31*D$9-G41,IF(ISTEXT('2014-basis (ex pendler)'!D31),'2014-basis (ex pendler)'!D31,""))</f>
        <v/>
      </c>
      <c r="F41" s="61">
        <v>0</v>
      </c>
      <c r="G41" s="60">
        <f t="shared" si="3"/>
        <v>0</v>
      </c>
    </row>
    <row r="42" spans="1:7" x14ac:dyDescent="0.2">
      <c r="A42" s="81" t="s">
        <v>77</v>
      </c>
      <c r="B42" s="77" t="str">
        <f>IF(ISNUMBER('2014-basis (ex pendler)'!B32),'2014-basis (ex pendler)'!B32*$B$9,IF(ISTEXT('2014-basis (ex pendler)'!B32),'2014-basis (ex pendler)'!B32,""))</f>
        <v/>
      </c>
      <c r="C42" s="77" t="str">
        <f>IF(ISNUMBER('2014-basis (ex pendler)'!C32),'2014-basis (ex pendler)'!C32*C$9,IF(ISTEXT('2014-basis (ex pendler)'!C32),'2014-basis (ex pendler)'!C32,""))</f>
        <v/>
      </c>
      <c r="D42" s="78">
        <f>IF(ISNUMBER('2014-basis (ex pendler)'!D32),'2014-basis (ex pendler)'!D32*D$9-G42,IF(ISTEXT('2014-basis (ex pendler)'!D32),'2014-basis (ex pendler)'!D32,""))</f>
        <v>410.5868660536521</v>
      </c>
      <c r="F42" s="61">
        <v>42.45</v>
      </c>
      <c r="G42" s="60">
        <f t="shared" si="3"/>
        <v>43.862311499999997</v>
      </c>
    </row>
    <row r="43" spans="1:7" x14ac:dyDescent="0.2">
      <c r="A43" s="81" t="s">
        <v>38</v>
      </c>
      <c r="B43" s="77">
        <f>IF(ISNUMBER('2014-basis (ex pendler)'!B33),'2014-basis (ex pendler)'!B33*$B$9,IF(ISTEXT('2014-basis (ex pendler)'!B33),'2014-basis (ex pendler)'!B33,""))</f>
        <v>786.03572408450702</v>
      </c>
      <c r="C43" s="77">
        <f>IF(ISNUMBER('2014-basis (ex pendler)'!C33),'2014-basis (ex pendler)'!C33*C$9,IF(ISTEXT('2014-basis (ex pendler)'!C33),'2014-basis (ex pendler)'!C33,""))</f>
        <v>1076.1330333802816</v>
      </c>
      <c r="D43" s="78">
        <f>IF(ISNUMBER('2014-basis (ex pendler)'!D33),'2014-basis (ex pendler)'!D33*D$9-G43,IF(ISTEXT('2014-basis (ex pendler)'!D33),'2014-basis (ex pendler)'!D33,""))</f>
        <v>363.39887343644364</v>
      </c>
      <c r="F43" s="61">
        <v>0</v>
      </c>
      <c r="G43" s="60">
        <f t="shared" si="3"/>
        <v>0</v>
      </c>
    </row>
    <row r="44" spans="1:7" x14ac:dyDescent="0.2">
      <c r="A44" s="81" t="s">
        <v>39</v>
      </c>
      <c r="B44" s="77">
        <f>IF(ISNUMBER('2014-basis (ex pendler)'!B34),'2014-basis (ex pendler)'!B34*$B$9,IF(ISTEXT('2014-basis (ex pendler)'!B34),'2014-basis (ex pendler)'!B34,""))</f>
        <v>1000.4091033802816</v>
      </c>
      <c r="C44" s="77">
        <f>IF(ISNUMBER('2014-basis (ex pendler)'!C34),'2014-basis (ex pendler)'!C34*C$9,IF(ISTEXT('2014-basis (ex pendler)'!C34),'2014-basis (ex pendler)'!C34,""))</f>
        <v>1213.7159484507042</v>
      </c>
      <c r="D44" s="78">
        <f>IF(ISNUMBER('2014-basis (ex pendler)'!D34),'2014-basis (ex pendler)'!D34*D$9-G44,IF(ISTEXT('2014-basis (ex pendler)'!D34),'2014-basis (ex pendler)'!D34,""))</f>
        <v>452.93306182361619</v>
      </c>
      <c r="F44" s="61">
        <v>0</v>
      </c>
      <c r="G44" s="60">
        <f t="shared" si="3"/>
        <v>0</v>
      </c>
    </row>
    <row r="45" spans="1:7" x14ac:dyDescent="0.2">
      <c r="A45" s="79"/>
      <c r="B45" s="77" t="str">
        <f>IF(ISNUMBER('2014-basis (ex pendler)'!B35),'2014-basis (ex pendler)'!B35*$B$9,IF(ISTEXT('2014-basis (ex pendler)'!B35),'2014-basis (ex pendler)'!B35,""))</f>
        <v/>
      </c>
      <c r="C45" s="77" t="str">
        <f>IF(ISNUMBER('2014-basis (ex pendler)'!C35),'2014-basis (ex pendler)'!C35*C$9,IF(ISTEXT('2014-basis (ex pendler)'!C35),'2014-basis (ex pendler)'!C35,""))</f>
        <v/>
      </c>
      <c r="D45" s="78" t="str">
        <f>IF(ISNUMBER('2014-basis (ex pendler)'!D35),'2014-basis (ex pendler)'!D35*D$9-G45,IF(ISTEXT('2014-basis (ex pendler)'!D35),'2014-basis (ex pendler)'!D35,""))</f>
        <v/>
      </c>
      <c r="F45" s="61">
        <v>0</v>
      </c>
      <c r="G45" s="60">
        <f t="shared" si="3"/>
        <v>0</v>
      </c>
    </row>
    <row r="46" spans="1:7" x14ac:dyDescent="0.2">
      <c r="A46" s="80" t="s">
        <v>43</v>
      </c>
      <c r="B46" s="77" t="str">
        <f>IF(ISNUMBER('2014-basis (ex pendler)'!B36),'2014-basis (ex pendler)'!B36*$B$9,IF(ISTEXT('2014-basis (ex pendler)'!B36),'2014-basis (ex pendler)'!B36,""))</f>
        <v/>
      </c>
      <c r="C46" s="77" t="str">
        <f>IF(ISNUMBER('2014-basis (ex pendler)'!C36),'2014-basis (ex pendler)'!C36*C$9,IF(ISTEXT('2014-basis (ex pendler)'!C36),'2014-basis (ex pendler)'!C36,""))</f>
        <v/>
      </c>
      <c r="D46" s="78" t="str">
        <f>IF(ISNUMBER('2014-basis (ex pendler)'!D36),'2014-basis (ex pendler)'!D36*D$9-G46,IF(ISTEXT('2014-basis (ex pendler)'!D36),'2014-basis (ex pendler)'!D36,""))</f>
        <v/>
      </c>
      <c r="F46" s="61">
        <v>0</v>
      </c>
      <c r="G46" s="60">
        <f t="shared" si="3"/>
        <v>0</v>
      </c>
    </row>
    <row r="47" spans="1:7" x14ac:dyDescent="0.2">
      <c r="A47" s="81" t="s">
        <v>44</v>
      </c>
      <c r="B47" s="77">
        <f>IF(ISNUMBER('2014-basis (ex pendler)'!B37),'2014-basis (ex pendler)'!B37*$B$9,IF(ISTEXT('2014-basis (ex pendler)'!B37),'2014-basis (ex pendler)'!B37,""))</f>
        <v>333.82521253521122</v>
      </c>
      <c r="C47" s="77" t="str">
        <f>IF(ISNUMBER('2014-basis (ex pendler)'!C37),'2014-basis (ex pendler)'!C37*C$9,IF(ISTEXT('2014-basis (ex pendler)'!C37),'2014-basis (ex pendler)'!C37,""))</f>
        <v/>
      </c>
      <c r="D47" s="78">
        <f>IF(ISNUMBER('2014-basis (ex pendler)'!D37),'2014-basis (ex pendler)'!D37*D$9-G47,IF(ISTEXT('2014-basis (ex pendler)'!D37),'2014-basis (ex pendler)'!D37,""))</f>
        <v>146.76625469110562</v>
      </c>
      <c r="F47" s="61">
        <v>0</v>
      </c>
      <c r="G47" s="60">
        <f t="shared" si="3"/>
        <v>0</v>
      </c>
    </row>
    <row r="48" spans="1:7" x14ac:dyDescent="0.2">
      <c r="A48" s="81" t="s">
        <v>45</v>
      </c>
      <c r="B48" s="77">
        <f>IF(ISNUMBER('2014-basis (ex pendler)'!B38),'2014-basis (ex pendler)'!B38*$B$9,IF(ISTEXT('2014-basis (ex pendler)'!B38),'2014-basis (ex pendler)'!B38,""))</f>
        <v>438.34556661971828</v>
      </c>
      <c r="C48" s="77" t="str">
        <f>IF(ISNUMBER('2014-basis (ex pendler)'!C38),'2014-basis (ex pendler)'!C38*C$9,IF(ISTEXT('2014-basis (ex pendler)'!C38),'2014-basis (ex pendler)'!C38,""))</f>
        <v/>
      </c>
      <c r="D48" s="78">
        <f>IF(ISNUMBER('2014-basis (ex pendler)'!D38),'2014-basis (ex pendler)'!D38*D$9-G48,IF(ISTEXT('2014-basis (ex pendler)'!D38),'2014-basis (ex pendler)'!D38,""))</f>
        <v>163.67276858789788</v>
      </c>
      <c r="F48" s="61">
        <v>0</v>
      </c>
      <c r="G48" s="60">
        <f t="shared" si="3"/>
        <v>0</v>
      </c>
    </row>
    <row r="49" spans="1:7" x14ac:dyDescent="0.2">
      <c r="A49" s="81" t="s">
        <v>46</v>
      </c>
      <c r="B49" s="77">
        <f>IF(ISNUMBER('2014-basis (ex pendler)'!B39),'2014-basis (ex pendler)'!B39*$B$9,IF(ISTEXT('2014-basis (ex pendler)'!B39),'2014-basis (ex pendler)'!B39,""))</f>
        <v>127.81346156619718</v>
      </c>
      <c r="C49" s="77" t="str">
        <f>IF(ISNUMBER('2014-basis (ex pendler)'!C39),'2014-basis (ex pendler)'!C39*C$9,IF(ISTEXT('2014-basis (ex pendler)'!C39),'2014-basis (ex pendler)'!C39,""))</f>
        <v/>
      </c>
      <c r="D49" s="78" t="str">
        <f>IF(ISNUMBER('2014-basis (ex pendler)'!D39),'2014-basis (ex pendler)'!D39*D$9-G49,IF(ISTEXT('2014-basis (ex pendler)'!D39),'2014-basis (ex pendler)'!D39,""))</f>
        <v/>
      </c>
      <c r="F49" s="61">
        <v>0</v>
      </c>
      <c r="G49" s="60">
        <f t="shared" ref="G49:G70" si="4">IF(F49="","",F49*$G$9)</f>
        <v>0</v>
      </c>
    </row>
    <row r="50" spans="1:7" x14ac:dyDescent="0.2">
      <c r="A50" s="79"/>
      <c r="B50" s="77" t="str">
        <f>IF(ISNUMBER('2014-basis (ex pendler)'!B40),'2014-basis (ex pendler)'!B40*$B$9,IF(ISTEXT('2014-basis (ex pendler)'!B40),'2014-basis (ex pendler)'!B40,""))</f>
        <v/>
      </c>
      <c r="C50" s="77" t="str">
        <f>IF(ISNUMBER('2014-basis (ex pendler)'!C40),'2014-basis (ex pendler)'!C40*C$9,IF(ISTEXT('2014-basis (ex pendler)'!C40),'2014-basis (ex pendler)'!C40,""))</f>
        <v/>
      </c>
      <c r="D50" s="78" t="str">
        <f>IF(ISNUMBER('2014-basis (ex pendler)'!D40),'2014-basis (ex pendler)'!D40*D$9-G50,IF(ISTEXT('2014-basis (ex pendler)'!D40),'2014-basis (ex pendler)'!D40,""))</f>
        <v/>
      </c>
      <c r="F50" s="61">
        <v>0</v>
      </c>
      <c r="G50" s="60">
        <f t="shared" si="4"/>
        <v>0</v>
      </c>
    </row>
    <row r="51" spans="1:7" x14ac:dyDescent="0.2">
      <c r="A51" s="80" t="s">
        <v>49</v>
      </c>
      <c r="B51" s="77" t="str">
        <f>IF(ISNUMBER('2014-basis (ex pendler)'!B41),'2014-basis (ex pendler)'!B41*$B$9,IF(ISTEXT('2014-basis (ex pendler)'!B41),'2014-basis (ex pendler)'!B41,""))</f>
        <v/>
      </c>
      <c r="C51" s="77" t="str">
        <f>IF(ISNUMBER('2014-basis (ex pendler)'!C41),'2014-basis (ex pendler)'!C41*C$9,IF(ISTEXT('2014-basis (ex pendler)'!C41),'2014-basis (ex pendler)'!C41,""))</f>
        <v/>
      </c>
      <c r="D51" s="78" t="str">
        <f>IF(ISNUMBER('2014-basis (ex pendler)'!D41),'2014-basis (ex pendler)'!D41*D$9-G51,IF(ISTEXT('2014-basis (ex pendler)'!D41),'2014-basis (ex pendler)'!D41,""))</f>
        <v/>
      </c>
      <c r="F51" s="61">
        <v>0</v>
      </c>
      <c r="G51" s="60">
        <f t="shared" si="4"/>
        <v>0</v>
      </c>
    </row>
    <row r="52" spans="1:7" x14ac:dyDescent="0.2">
      <c r="A52" s="81" t="s">
        <v>50</v>
      </c>
      <c r="B52" s="77">
        <f>IF(ISNUMBER('2014-basis (ex pendler)'!B42),'2014-basis (ex pendler)'!B42*$B$9,IF(ISTEXT('2014-basis (ex pendler)'!B42),'2014-basis (ex pendler)'!B42,""))</f>
        <v>19.858867276056337</v>
      </c>
      <c r="C52" s="77" t="str">
        <f>IF(ISNUMBER('2014-basis (ex pendler)'!C42),'2014-basis (ex pendler)'!C42*C$9,IF(ISTEXT('2014-basis (ex pendler)'!C42),'2014-basis (ex pendler)'!C42,""))</f>
        <v/>
      </c>
      <c r="D52" s="78" t="str">
        <f>IF(ISNUMBER('2014-basis (ex pendler)'!D42),'2014-basis (ex pendler)'!D42*D$9-G52,IF(ISTEXT('2014-basis (ex pendler)'!D42),'2014-basis (ex pendler)'!D42,""))</f>
        <v/>
      </c>
      <c r="F52" s="61">
        <v>0</v>
      </c>
      <c r="G52" s="60">
        <f t="shared" si="4"/>
        <v>0</v>
      </c>
    </row>
    <row r="53" spans="1:7" x14ac:dyDescent="0.2">
      <c r="A53" s="81" t="s">
        <v>51</v>
      </c>
      <c r="B53" s="77">
        <f>IF(ISNUMBER('2014-basis (ex pendler)'!B43),'2014-basis (ex pendler)'!B43*$B$9,IF(ISTEXT('2014-basis (ex pendler)'!B43),'2014-basis (ex pendler)'!B43,""))</f>
        <v>9.9294336380281685</v>
      </c>
      <c r="C53" s="77" t="str">
        <f>IF(ISNUMBER('2014-basis (ex pendler)'!C43),'2014-basis (ex pendler)'!C43*C$9,IF(ISTEXT('2014-basis (ex pendler)'!C43),'2014-basis (ex pendler)'!C43,""))</f>
        <v/>
      </c>
      <c r="D53" s="78" t="str">
        <f>IF(ISNUMBER('2014-basis (ex pendler)'!D43),'2014-basis (ex pendler)'!D43*D$9-G53,IF(ISTEXT('2014-basis (ex pendler)'!D43),'2014-basis (ex pendler)'!D43,""))</f>
        <v/>
      </c>
      <c r="F53" s="61">
        <v>0</v>
      </c>
      <c r="G53" s="60">
        <f t="shared" si="4"/>
        <v>0</v>
      </c>
    </row>
    <row r="54" spans="1:7" x14ac:dyDescent="0.2">
      <c r="A54" s="81" t="s">
        <v>52</v>
      </c>
      <c r="B54" s="77" t="str">
        <f>IF(ISNUMBER('2014-basis (ex pendler)'!B44),'2014-basis (ex pendler)'!B44*$B$9,IF(ISTEXT('2014-basis (ex pendler)'!B44),'2014-basis (ex pendler)'!B44,""))</f>
        <v>Gratis</v>
      </c>
      <c r="C54" s="77" t="str">
        <f>IF(ISNUMBER('2014-basis (ex pendler)'!C44),'2014-basis (ex pendler)'!C44*C$9,IF(ISTEXT('2014-basis (ex pendler)'!C44),'2014-basis (ex pendler)'!C44,""))</f>
        <v/>
      </c>
      <c r="D54" s="78" t="str">
        <f>IF(ISNUMBER('2014-basis (ex pendler)'!D44),'2014-basis (ex pendler)'!D44*D$9-G54,IF(ISTEXT('2014-basis (ex pendler)'!D44),'2014-basis (ex pendler)'!D44,""))</f>
        <v/>
      </c>
      <c r="F54" s="61">
        <v>0</v>
      </c>
      <c r="G54" s="60">
        <f t="shared" si="4"/>
        <v>0</v>
      </c>
    </row>
    <row r="55" spans="1:7" x14ac:dyDescent="0.2">
      <c r="A55" s="81"/>
      <c r="B55" s="77" t="str">
        <f>IF(ISNUMBER('2014-basis (ex pendler)'!B45),'2014-basis (ex pendler)'!B45*$B$9,IF(ISTEXT('2014-basis (ex pendler)'!B45),'2014-basis (ex pendler)'!B45,""))</f>
        <v/>
      </c>
      <c r="C55" s="77" t="str">
        <f>IF(ISNUMBER('2014-basis (ex pendler)'!C45),'2014-basis (ex pendler)'!C45*C$9,IF(ISTEXT('2014-basis (ex pendler)'!C45),'2014-basis (ex pendler)'!C45,""))</f>
        <v/>
      </c>
      <c r="D55" s="78" t="str">
        <f>IF(ISNUMBER('2014-basis (ex pendler)'!D45),'2014-basis (ex pendler)'!D45*D$9-G55,IF(ISTEXT('2014-basis (ex pendler)'!D45),'2014-basis (ex pendler)'!D45,""))</f>
        <v/>
      </c>
      <c r="F55" s="61">
        <v>0</v>
      </c>
      <c r="G55" s="60">
        <f t="shared" si="4"/>
        <v>0</v>
      </c>
    </row>
    <row r="56" spans="1:7" x14ac:dyDescent="0.2">
      <c r="A56" s="80" t="s">
        <v>53</v>
      </c>
      <c r="B56" s="77" t="str">
        <f>IF(ISNUMBER('2014-basis (ex pendler)'!B46),'2014-basis (ex pendler)'!B46*$B$9,IF(ISTEXT('2014-basis (ex pendler)'!B46),'2014-basis (ex pendler)'!B46,""))</f>
        <v/>
      </c>
      <c r="C56" s="77" t="str">
        <f>IF(ISNUMBER('2014-basis (ex pendler)'!C46),'2014-basis (ex pendler)'!C46*C$9,IF(ISTEXT('2014-basis (ex pendler)'!C46),'2014-basis (ex pendler)'!C46,""))</f>
        <v/>
      </c>
      <c r="D56" s="78" t="str">
        <f>IF(ISNUMBER('2014-basis (ex pendler)'!D46),'2014-basis (ex pendler)'!D46*D$9-G56,IF(ISTEXT('2014-basis (ex pendler)'!D46),'2014-basis (ex pendler)'!D46,""))</f>
        <v/>
      </c>
      <c r="F56" s="61">
        <v>0</v>
      </c>
      <c r="G56" s="60">
        <f t="shared" si="4"/>
        <v>0</v>
      </c>
    </row>
    <row r="57" spans="1:7" x14ac:dyDescent="0.2">
      <c r="A57" s="81" t="s">
        <v>54</v>
      </c>
      <c r="B57" s="77">
        <f>IF(ISNUMBER('2014-basis (ex pendler)'!B47),'2014-basis (ex pendler)'!B47*$B$9,IF(ISTEXT('2014-basis (ex pendler)'!B47),'2014-basis (ex pendler)'!B47,""))</f>
        <v>5585.3330847464786</v>
      </c>
      <c r="C57" s="77" t="str">
        <f>IF(ISNUMBER('2014-basis (ex pendler)'!C47),'2014-basis (ex pendler)'!C47*C$9,IF(ISTEXT('2014-basis (ex pendler)'!C47),'2014-basis (ex pendler)'!C47,""))</f>
        <v/>
      </c>
      <c r="D57" s="78" t="str">
        <f>IF(ISNUMBER('2014-basis (ex pendler)'!D47),'2014-basis (ex pendler)'!D47*D$9-G57,IF(ISTEXT('2014-basis (ex pendler)'!D47),'2014-basis (ex pendler)'!D47,""))</f>
        <v/>
      </c>
      <c r="F57" s="61">
        <v>0</v>
      </c>
      <c r="G57" s="60">
        <f t="shared" si="4"/>
        <v>0</v>
      </c>
    </row>
    <row r="58" spans="1:7" x14ac:dyDescent="0.2">
      <c r="A58" s="81" t="s">
        <v>55</v>
      </c>
      <c r="B58" s="77">
        <f>IF(ISNUMBER('2014-basis (ex pendler)'!B48),'2014-basis (ex pendler)'!B48*$B$9,IF(ISTEXT('2014-basis (ex pendler)'!B48),'2014-basis (ex pendler)'!B48,""))</f>
        <v>6138.7790249661966</v>
      </c>
      <c r="C58" s="77" t="str">
        <f>IF(ISNUMBER('2014-basis (ex pendler)'!C48),'2014-basis (ex pendler)'!C48*C$9,IF(ISTEXT('2014-basis (ex pendler)'!C48),'2014-basis (ex pendler)'!C48,""))</f>
        <v/>
      </c>
      <c r="D58" s="78" t="str">
        <f>IF(ISNUMBER('2014-basis (ex pendler)'!D48),'2014-basis (ex pendler)'!D48*D$9-G58,IF(ISTEXT('2014-basis (ex pendler)'!D48),'2014-basis (ex pendler)'!D48,""))</f>
        <v/>
      </c>
      <c r="F58" s="61">
        <v>0</v>
      </c>
      <c r="G58" s="60">
        <f t="shared" si="4"/>
        <v>0</v>
      </c>
    </row>
    <row r="59" spans="1:7" x14ac:dyDescent="0.2">
      <c r="A59" s="81" t="s">
        <v>56</v>
      </c>
      <c r="B59" s="77">
        <f>IF(ISNUMBER('2014-basis (ex pendler)'!B49),'2014-basis (ex pendler)'!B49*$B$9,IF(ISTEXT('2014-basis (ex pendler)'!B49),'2014-basis (ex pendler)'!B49,""))</f>
        <v>6693.4621448873231</v>
      </c>
      <c r="C59" s="77" t="str">
        <f>IF(ISNUMBER('2014-basis (ex pendler)'!C49),'2014-basis (ex pendler)'!C49*C$9,IF(ISTEXT('2014-basis (ex pendler)'!C49),'2014-basis (ex pendler)'!C49,""))</f>
        <v/>
      </c>
      <c r="D59" s="78" t="str">
        <f>IF(ISNUMBER('2014-basis (ex pendler)'!D49),'2014-basis (ex pendler)'!D49*D$9-G59,IF(ISTEXT('2014-basis (ex pendler)'!D49),'2014-basis (ex pendler)'!D49,""))</f>
        <v/>
      </c>
      <c r="F59" s="61">
        <v>0</v>
      </c>
      <c r="G59" s="60">
        <f t="shared" si="4"/>
        <v>0</v>
      </c>
    </row>
    <row r="60" spans="1:7" x14ac:dyDescent="0.2">
      <c r="A60" s="81" t="s">
        <v>79</v>
      </c>
      <c r="B60" s="77" t="str">
        <f>IF(ISNUMBER('2014-basis (ex pendler)'!B50),'2014-basis (ex pendler)'!B50*$B$9,IF(ISTEXT('2014-basis (ex pendler)'!B50),'2014-basis (ex pendler)'!B50,""))</f>
        <v/>
      </c>
      <c r="C60" s="77" t="str">
        <f>IF(ISNUMBER('2014-basis (ex pendler)'!C50),'2014-basis (ex pendler)'!C50*C$9,IF(ISTEXT('2014-basis (ex pendler)'!C50),'2014-basis (ex pendler)'!C50,""))</f>
        <v/>
      </c>
      <c r="D60" s="78">
        <f>IF(ISNUMBER('2014-basis (ex pendler)'!D50),'2014-basis (ex pendler)'!D50*D$9-G60,IF(ISTEXT('2014-basis (ex pendler)'!D50),'2014-basis (ex pendler)'!D50,""))</f>
        <v>1311.3022537411534</v>
      </c>
      <c r="F60" s="61">
        <v>378.52</v>
      </c>
      <c r="G60" s="60">
        <f t="shared" si="4"/>
        <v>391.11336039999992</v>
      </c>
    </row>
    <row r="61" spans="1:7" x14ac:dyDescent="0.2">
      <c r="A61" s="81" t="s">
        <v>57</v>
      </c>
      <c r="B61" s="77">
        <f>IF(ISNUMBER('2014-basis (ex pendler)'!B51),'2014-basis (ex pendler)'!B51*$B$9,IF(ISTEXT('2014-basis (ex pendler)'!B51),'2014-basis (ex pendler)'!B51,""))</f>
        <v>553.44594021971818</v>
      </c>
      <c r="C61" s="77" t="str">
        <f>IF(ISNUMBER('2014-basis (ex pendler)'!C51),'2014-basis (ex pendler)'!C51*C$9,IF(ISTEXT('2014-basis (ex pendler)'!C51),'2014-basis (ex pendler)'!C51,""))</f>
        <v/>
      </c>
      <c r="D61" s="78" t="str">
        <f>IF(ISNUMBER('2014-basis (ex pendler)'!D51),'2014-basis (ex pendler)'!D51*D$9-G61,IF(ISTEXT('2014-basis (ex pendler)'!D51),'2014-basis (ex pendler)'!D51,""))</f>
        <v/>
      </c>
      <c r="F61" s="61">
        <v>0</v>
      </c>
      <c r="G61" s="60">
        <f t="shared" si="4"/>
        <v>0</v>
      </c>
    </row>
    <row r="62" spans="1:7" x14ac:dyDescent="0.2">
      <c r="A62" s="79"/>
      <c r="B62" s="77" t="str">
        <f>IF(ISNUMBER('2014-basis (ex pendler)'!B52),'2014-basis (ex pendler)'!B52*$B$9,IF(ISTEXT('2014-basis (ex pendler)'!B52),'2014-basis (ex pendler)'!B52,""))</f>
        <v/>
      </c>
      <c r="C62" s="77" t="str">
        <f>IF(ISNUMBER('2014-basis (ex pendler)'!C52),'2014-basis (ex pendler)'!C52*C$9,IF(ISTEXT('2014-basis (ex pendler)'!C52),'2014-basis (ex pendler)'!C52,""))</f>
        <v/>
      </c>
      <c r="D62" s="78" t="str">
        <f>IF(ISNUMBER('2014-basis (ex pendler)'!D52),'2014-basis (ex pendler)'!D52*D$9-G62,IF(ISTEXT('2014-basis (ex pendler)'!D52),'2014-basis (ex pendler)'!D52,""))</f>
        <v/>
      </c>
      <c r="F62" s="61">
        <v>0</v>
      </c>
      <c r="G62" s="60">
        <f t="shared" si="4"/>
        <v>0</v>
      </c>
    </row>
    <row r="63" spans="1:7" x14ac:dyDescent="0.2">
      <c r="A63" s="80" t="s">
        <v>58</v>
      </c>
      <c r="B63" s="77" t="str">
        <f>IF(ISNUMBER('2014-basis (ex pendler)'!B53),'2014-basis (ex pendler)'!B53*$B$9,IF(ISTEXT('2014-basis (ex pendler)'!B53),'2014-basis (ex pendler)'!B53,""))</f>
        <v/>
      </c>
      <c r="C63" s="77" t="str">
        <f>IF(ISNUMBER('2014-basis (ex pendler)'!C53),'2014-basis (ex pendler)'!C53*C$9,IF(ISTEXT('2014-basis (ex pendler)'!C53),'2014-basis (ex pendler)'!C53,""))</f>
        <v/>
      </c>
      <c r="D63" s="78" t="str">
        <f>IF(ISNUMBER('2014-basis (ex pendler)'!D53),'2014-basis (ex pendler)'!D53*D$9-G63,IF(ISTEXT('2014-basis (ex pendler)'!D53),'2014-basis (ex pendler)'!D53,""))</f>
        <v/>
      </c>
      <c r="F63" s="61">
        <v>0</v>
      </c>
      <c r="G63" s="60">
        <f t="shared" si="4"/>
        <v>0</v>
      </c>
    </row>
    <row r="64" spans="1:7" x14ac:dyDescent="0.2">
      <c r="A64" s="81" t="s">
        <v>59</v>
      </c>
      <c r="B64" s="77">
        <f>IF(ISNUMBER('2014-basis (ex pendler)'!B54),'2014-basis (ex pendler)'!B54*$B$9,IF(ISTEXT('2014-basis (ex pendler)'!B54),'2014-basis (ex pendler)'!B54,""))</f>
        <v>98.302459550704228</v>
      </c>
      <c r="C64" s="77" t="str">
        <f>IF(ISNUMBER('2014-basis (ex pendler)'!C54),'2014-basis (ex pendler)'!C54*C$9,IF(ISTEXT('2014-basis (ex pendler)'!C54),'2014-basis (ex pendler)'!C54,""))</f>
        <v/>
      </c>
      <c r="D64" s="78" t="str">
        <f>IF(ISNUMBER('2014-basis (ex pendler)'!D54),'2014-basis (ex pendler)'!D54*D$9-G64,IF(ISTEXT('2014-basis (ex pendler)'!D54),'2014-basis (ex pendler)'!D54,""))</f>
        <v/>
      </c>
      <c r="F64" s="61">
        <v>0</v>
      </c>
      <c r="G64" s="60">
        <f t="shared" si="4"/>
        <v>0</v>
      </c>
    </row>
    <row r="65" spans="1:14" x14ac:dyDescent="0.2">
      <c r="A65" s="81" t="s">
        <v>60</v>
      </c>
      <c r="B65" s="77">
        <f>IF(ISNUMBER('2014-basis (ex pendler)'!B55),'2014-basis (ex pendler)'!B55*$B$9,IF(ISTEXT('2014-basis (ex pendler)'!B55),'2014-basis (ex pendler)'!B55,""))</f>
        <v>128.14408717605633</v>
      </c>
      <c r="C65" s="77" t="str">
        <f>IF(ISNUMBER('2014-basis (ex pendler)'!C55),'2014-basis (ex pendler)'!C55*C$9,IF(ISTEXT('2014-basis (ex pendler)'!C55),'2014-basis (ex pendler)'!C55,""))</f>
        <v/>
      </c>
      <c r="D65" s="78" t="str">
        <f>IF(ISNUMBER('2014-basis (ex pendler)'!D55),'2014-basis (ex pendler)'!D55*D$9-G65,IF(ISTEXT('2014-basis (ex pendler)'!D55),'2014-basis (ex pendler)'!D55,""))</f>
        <v/>
      </c>
      <c r="F65" s="61">
        <v>0</v>
      </c>
      <c r="G65" s="60">
        <f t="shared" si="4"/>
        <v>0</v>
      </c>
    </row>
    <row r="66" spans="1:14" x14ac:dyDescent="0.2">
      <c r="A66" s="81" t="s">
        <v>61</v>
      </c>
      <c r="B66" s="77">
        <f>IF(ISNUMBER('2014-basis (ex pendler)'!B56),'2014-basis (ex pendler)'!B56*$B$9,IF(ISTEXT('2014-basis (ex pendler)'!B56),'2014-basis (ex pendler)'!B56,""))</f>
        <v>189.27782897323942</v>
      </c>
      <c r="C66" s="77" t="str">
        <f>IF(ISNUMBER('2014-basis (ex pendler)'!C56),'2014-basis (ex pendler)'!C56*C$9,IF(ISTEXT('2014-basis (ex pendler)'!C56),'2014-basis (ex pendler)'!C56,""))</f>
        <v/>
      </c>
      <c r="D66" s="78" t="str">
        <f>IF(ISNUMBER('2014-basis (ex pendler)'!D56),'2014-basis (ex pendler)'!D56*D$9-G66,IF(ISTEXT('2014-basis (ex pendler)'!D56),'2014-basis (ex pendler)'!D56,""))</f>
        <v/>
      </c>
      <c r="F66" s="61">
        <v>0</v>
      </c>
      <c r="G66" s="60">
        <f t="shared" si="4"/>
        <v>0</v>
      </c>
    </row>
    <row r="67" spans="1:14" x14ac:dyDescent="0.2">
      <c r="A67" s="81" t="s">
        <v>62</v>
      </c>
      <c r="B67" s="77">
        <f>IF(ISNUMBER('2014-basis (ex pendler)'!B57),'2014-basis (ex pendler)'!B57*$B$9,IF(ISTEXT('2014-basis (ex pendler)'!B57),'2014-basis (ex pendler)'!B57,""))</f>
        <v>205.41449180281688</v>
      </c>
      <c r="C67" s="77" t="str">
        <f>IF(ISNUMBER('2014-basis (ex pendler)'!C57),'2014-basis (ex pendler)'!C57*C$9,IF(ISTEXT('2014-basis (ex pendler)'!C57),'2014-basis (ex pendler)'!C57,""))</f>
        <v/>
      </c>
      <c r="D67" s="78" t="str">
        <f>IF(ISNUMBER('2014-basis (ex pendler)'!D57),'2014-basis (ex pendler)'!D57*D$9-G67,IF(ISTEXT('2014-basis (ex pendler)'!D57),'2014-basis (ex pendler)'!D57,""))</f>
        <v/>
      </c>
      <c r="F67" s="61">
        <v>0</v>
      </c>
      <c r="G67" s="60">
        <f t="shared" si="4"/>
        <v>0</v>
      </c>
    </row>
    <row r="68" spans="1:14" x14ac:dyDescent="0.2">
      <c r="A68" s="81" t="s">
        <v>63</v>
      </c>
      <c r="B68" s="77">
        <f>IF(ISNUMBER('2014-basis (ex pendler)'!B58),'2014-basis (ex pendler)'!B58*$B$9,IF(ISTEXT('2014-basis (ex pendler)'!B58),'2014-basis (ex pendler)'!B58,""))</f>
        <v>119.33451447464788</v>
      </c>
      <c r="C68" s="77" t="str">
        <f>IF(ISNUMBER('2014-basis (ex pendler)'!C58),'2014-basis (ex pendler)'!C58*C$9,IF(ISTEXT('2014-basis (ex pendler)'!C58),'2014-basis (ex pendler)'!C58,""))</f>
        <v/>
      </c>
      <c r="D68" s="78" t="str">
        <f>IF(ISNUMBER('2014-basis (ex pendler)'!D58),'2014-basis (ex pendler)'!D58*D$9-G68,IF(ISTEXT('2014-basis (ex pendler)'!D58),'2014-basis (ex pendler)'!D58,""))</f>
        <v/>
      </c>
      <c r="F68" s="61">
        <v>0</v>
      </c>
      <c r="G68" s="60">
        <f t="shared" si="4"/>
        <v>0</v>
      </c>
    </row>
    <row r="69" spans="1:14" x14ac:dyDescent="0.2">
      <c r="A69" s="81" t="s">
        <v>64</v>
      </c>
      <c r="B69" s="77">
        <f>IF(ISNUMBER('2014-basis (ex pendler)'!B59),'2014-basis (ex pendler)'!B59*$B$9,IF(ISTEXT('2014-basis (ex pendler)'!B59),'2014-basis (ex pendler)'!B59,""))</f>
        <v>11.93451798169014</v>
      </c>
      <c r="C69" s="77" t="str">
        <f>IF(ISNUMBER('2014-basis (ex pendler)'!C59),'2014-basis (ex pendler)'!C59*C$9,IF(ISTEXT('2014-basis (ex pendler)'!C59),'2014-basis (ex pendler)'!C59,""))</f>
        <v/>
      </c>
      <c r="D69" s="78" t="str">
        <f>IF(ISNUMBER('2014-basis (ex pendler)'!D59),'2014-basis (ex pendler)'!D59*D$9-G69,IF(ISTEXT('2014-basis (ex pendler)'!D59),'2014-basis (ex pendler)'!D59,""))</f>
        <v/>
      </c>
      <c r="F69" s="61">
        <v>0</v>
      </c>
      <c r="G69" s="60">
        <f t="shared" si="4"/>
        <v>0</v>
      </c>
    </row>
    <row r="70" spans="1:14" x14ac:dyDescent="0.2">
      <c r="A70" s="81" t="s">
        <v>65</v>
      </c>
      <c r="B70" s="77">
        <f>IF(ISNUMBER('2014-basis (ex pendler)'!B60),'2014-basis (ex pendler)'!B60*$B$9,IF(ISTEXT('2014-basis (ex pendler)'!B60),'2014-basis (ex pendler)'!B60,""))</f>
        <v>110.78090998732394</v>
      </c>
      <c r="C70" s="77" t="str">
        <f>IF(ISNUMBER('2014-basis (ex pendler)'!C60),'2014-basis (ex pendler)'!C60*C$9,IF(ISTEXT('2014-basis (ex pendler)'!C60),'2014-basis (ex pendler)'!C60,""))</f>
        <v/>
      </c>
      <c r="D70" s="78" t="str">
        <f>IF(ISNUMBER('2014-basis (ex pendler)'!D60),'2014-basis (ex pendler)'!D60*D$9-G70,IF(ISTEXT('2014-basis (ex pendler)'!D60),'2014-basis (ex pendler)'!D60,""))</f>
        <v/>
      </c>
      <c r="F70" s="62">
        <v>0</v>
      </c>
      <c r="G70" s="63">
        <f t="shared" si="4"/>
        <v>0</v>
      </c>
    </row>
    <row r="71" spans="1:14" x14ac:dyDescent="0.2">
      <c r="A71" s="79"/>
      <c r="B71" s="77" t="str">
        <f>IF(ISNUMBER('2014-basis (ex pendler)'!B61),'2014-basis (ex pendler)'!B61*$B$9,IF(ISTEXT('2014-basis (ex pendler)'!B61),'2014-basis (ex pendler)'!B61,""))</f>
        <v/>
      </c>
      <c r="C71" s="77" t="str">
        <f>IF(ISNUMBER('2014-basis (ex pendler)'!C61),'2014-basis (ex pendler)'!C61*C$9,IF(ISTEXT('2014-basis (ex pendler)'!C61),'2014-basis (ex pendler)'!C61,""))</f>
        <v/>
      </c>
      <c r="D71" s="78" t="str">
        <f>IF(ISNUMBER('2014-basis (ex pendler)'!D61),'2014-basis (ex pendler)'!D61*D$9-G71,IF(ISTEXT('2014-basis (ex pendler)'!D61),'2014-basis (ex pendler)'!D61,""))</f>
        <v/>
      </c>
    </row>
    <row r="72" spans="1:14" x14ac:dyDescent="0.2">
      <c r="A72" s="80" t="s">
        <v>66</v>
      </c>
      <c r="B72" s="77" t="str">
        <f>IF(ISNUMBER('2014-basis (ex pendler)'!B62),'2014-basis (ex pendler)'!B62*$B$9,IF(ISTEXT('2014-basis (ex pendler)'!B62),'2014-basis (ex pendler)'!B62,""))</f>
        <v/>
      </c>
      <c r="C72" s="77" t="str">
        <f>IF(ISNUMBER('2014-basis (ex pendler)'!C62),'2014-basis (ex pendler)'!C62*C$9,IF(ISTEXT('2014-basis (ex pendler)'!C62),'2014-basis (ex pendler)'!C62,""))</f>
        <v/>
      </c>
      <c r="D72" s="78" t="str">
        <f>IF(ISNUMBER('2014-basis (ex pendler)'!D62),'2014-basis (ex pendler)'!D62*D$9-G72,IF(ISTEXT('2014-basis (ex pendler)'!D62),'2014-basis (ex pendler)'!D62,""))</f>
        <v/>
      </c>
    </row>
    <row r="73" spans="1:14" x14ac:dyDescent="0.2">
      <c r="A73" s="83" t="s">
        <v>67</v>
      </c>
      <c r="B73" s="84" t="str">
        <f>IF(ISNUMBER('2014-basis (ex pendler)'!B63),'2014-basis (ex pendler)'!B63*$B$9,IF(ISTEXT('2014-basis (ex pendler)'!B63),'2014-basis (ex pendler)'!B63,""))</f>
        <v>Gratis</v>
      </c>
      <c r="C73" s="84" t="str">
        <f>IF(ISNUMBER('2014-basis (ex pendler)'!C63),'2014-basis (ex pendler)'!C63*C$9,IF(ISTEXT('2014-basis (ex pendler)'!C63),'2014-basis (ex pendler)'!C63,""))</f>
        <v/>
      </c>
      <c r="D73" s="85" t="str">
        <f>IF(ISNUMBER('2014-basis (ex pendler)'!D63),'2014-basis (ex pendler)'!D63*D$9-G73,IF(ISTEXT('2014-basis (ex pendler)'!D63),'2014-basis (ex pendler)'!D63,""))</f>
        <v/>
      </c>
    </row>
    <row r="74" spans="1:14" x14ac:dyDescent="0.2">
      <c r="A74" s="51"/>
      <c r="B74" s="53"/>
      <c r="C74" s="53"/>
      <c r="D74" s="53" t="str">
        <f>IF(ISNUMBER('Prisopregnede 2018-priser'!D66),'Prisopregnede 2018-priser'!D66*$B$9,IF(ISTEXT('Prisopregnede 2018-priser'!D66),'Prisopregnede 2018-priser'!D66,""))</f>
        <v/>
      </c>
    </row>
    <row r="75" spans="1:14" ht="15" x14ac:dyDescent="0.25">
      <c r="A75" s="97"/>
      <c r="B75" s="98" t="str">
        <f>A1</f>
        <v>2020-priser</v>
      </c>
      <c r="C75" s="196"/>
      <c r="D75" s="196"/>
      <c r="E75" s="98"/>
      <c r="F75" s="99"/>
      <c r="I75" s="121"/>
      <c r="J75" s="122" t="s">
        <v>86</v>
      </c>
      <c r="K75" s="197" t="s">
        <v>117</v>
      </c>
      <c r="L75" s="197"/>
      <c r="M75" s="122"/>
      <c r="N75" s="123"/>
    </row>
    <row r="76" spans="1:14" ht="15" x14ac:dyDescent="0.2">
      <c r="A76" s="101" t="s">
        <v>107</v>
      </c>
      <c r="B76" s="96" t="s">
        <v>108</v>
      </c>
      <c r="C76" s="96" t="s">
        <v>109</v>
      </c>
      <c r="D76" s="96" t="s">
        <v>110</v>
      </c>
      <c r="E76" s="96" t="s">
        <v>111</v>
      </c>
      <c r="F76" s="100" t="s">
        <v>112</v>
      </c>
      <c r="I76" s="125" t="s">
        <v>107</v>
      </c>
      <c r="J76" s="120" t="s">
        <v>108</v>
      </c>
      <c r="K76" s="120" t="s">
        <v>109</v>
      </c>
      <c r="L76" s="120" t="s">
        <v>110</v>
      </c>
      <c r="M76" s="120" t="s">
        <v>111</v>
      </c>
      <c r="N76" s="124" t="s">
        <v>112</v>
      </c>
    </row>
    <row r="77" spans="1:14" x14ac:dyDescent="0.2">
      <c r="A77" s="81" t="s">
        <v>15</v>
      </c>
      <c r="B77" s="77">
        <f>J77*$E$9</f>
        <v>76.461979999999997</v>
      </c>
      <c r="C77" s="77">
        <f t="shared" ref="C77:F85" si="5">K77*$E$9</f>
        <v>76.461979999999997</v>
      </c>
      <c r="D77" s="77">
        <f t="shared" si="5"/>
        <v>45.463879999999996</v>
      </c>
      <c r="E77" s="77">
        <f t="shared" si="5"/>
        <v>45.463879999999996</v>
      </c>
      <c r="F77" s="78">
        <f t="shared" si="5"/>
        <v>45.463879999999996</v>
      </c>
      <c r="I77" s="88" t="s">
        <v>15</v>
      </c>
      <c r="J77" s="87">
        <v>74</v>
      </c>
      <c r="K77" s="87">
        <v>74</v>
      </c>
      <c r="L77" s="87">
        <v>44</v>
      </c>
      <c r="M77" s="87">
        <v>44</v>
      </c>
      <c r="N77" s="60">
        <v>44</v>
      </c>
    </row>
    <row r="78" spans="1:14" x14ac:dyDescent="0.2">
      <c r="A78" s="81" t="s">
        <v>16</v>
      </c>
      <c r="B78" s="77">
        <f t="shared" ref="B78:B85" si="6">J78*$E$9</f>
        <v>38.230989999999998</v>
      </c>
      <c r="C78" s="77">
        <f t="shared" si="5"/>
        <v>38.230989999999998</v>
      </c>
      <c r="D78" s="77">
        <f t="shared" si="5"/>
        <v>22.731939999999998</v>
      </c>
      <c r="E78" s="77">
        <f t="shared" si="5"/>
        <v>22.731939999999998</v>
      </c>
      <c r="F78" s="78">
        <f t="shared" si="5"/>
        <v>22.731939999999998</v>
      </c>
      <c r="I78" s="88" t="s">
        <v>16</v>
      </c>
      <c r="J78" s="87">
        <v>37</v>
      </c>
      <c r="K78" s="87">
        <v>37</v>
      </c>
      <c r="L78" s="87">
        <v>22</v>
      </c>
      <c r="M78" s="87">
        <v>22</v>
      </c>
      <c r="N78" s="60">
        <v>22</v>
      </c>
    </row>
    <row r="79" spans="1:14" x14ac:dyDescent="0.2">
      <c r="A79" s="81" t="s">
        <v>24</v>
      </c>
      <c r="B79" s="77">
        <f t="shared" si="6"/>
        <v>813.18348999999989</v>
      </c>
      <c r="C79" s="77">
        <f t="shared" si="5"/>
        <v>355.44487999999996</v>
      </c>
      <c r="D79" s="77">
        <f t="shared" si="5"/>
        <v>253.15114999999997</v>
      </c>
      <c r="E79" s="77">
        <f t="shared" si="5"/>
        <v>202.52091999999999</v>
      </c>
      <c r="F79" s="78">
        <f t="shared" si="5"/>
        <v>101.26045999999999</v>
      </c>
      <c r="I79" s="88" t="s">
        <v>24</v>
      </c>
      <c r="J79" s="87">
        <v>787</v>
      </c>
      <c r="K79" s="87">
        <v>344</v>
      </c>
      <c r="L79" s="87">
        <v>245</v>
      </c>
      <c r="M79" s="87">
        <v>196</v>
      </c>
      <c r="N79" s="60">
        <v>98</v>
      </c>
    </row>
    <row r="80" spans="1:14" x14ac:dyDescent="0.2">
      <c r="A80" s="81" t="s">
        <v>25</v>
      </c>
      <c r="B80" s="77">
        <f t="shared" si="6"/>
        <v>915.47721999999987</v>
      </c>
      <c r="C80" s="77">
        <f t="shared" si="5"/>
        <v>456.70533999999998</v>
      </c>
      <c r="D80" s="77">
        <f t="shared" si="5"/>
        <v>253.15114999999997</v>
      </c>
      <c r="E80" s="77">
        <f t="shared" si="5"/>
        <v>253.15114999999997</v>
      </c>
      <c r="F80" s="78">
        <f t="shared" si="5"/>
        <v>253.15114999999997</v>
      </c>
      <c r="I80" s="88" t="s">
        <v>25</v>
      </c>
      <c r="J80" s="87">
        <v>886</v>
      </c>
      <c r="K80" s="87">
        <v>442</v>
      </c>
      <c r="L80" s="87">
        <v>245</v>
      </c>
      <c r="M80" s="87">
        <v>245</v>
      </c>
      <c r="N80" s="60">
        <v>245</v>
      </c>
    </row>
    <row r="81" spans="1:14" x14ac:dyDescent="0.2">
      <c r="A81" s="81" t="s">
        <v>113</v>
      </c>
      <c r="B81" s="77">
        <f t="shared" si="6"/>
        <v>1119.0314099999998</v>
      </c>
      <c r="C81" s="77">
        <f t="shared" si="5"/>
        <v>813.18348999999989</v>
      </c>
      <c r="D81" s="77">
        <f t="shared" si="5"/>
        <v>437.07320999999996</v>
      </c>
      <c r="E81" s="77">
        <f t="shared" si="5"/>
        <v>437.07320999999996</v>
      </c>
      <c r="F81" s="78">
        <f t="shared" si="5"/>
        <v>437.07320999999996</v>
      </c>
      <c r="I81" s="88" t="s">
        <v>113</v>
      </c>
      <c r="J81" s="87">
        <v>1083</v>
      </c>
      <c r="K81" s="87">
        <v>787</v>
      </c>
      <c r="L81" s="87">
        <v>423</v>
      </c>
      <c r="M81" s="87">
        <v>423</v>
      </c>
      <c r="N81" s="60">
        <v>423</v>
      </c>
    </row>
    <row r="82" spans="1:14" x14ac:dyDescent="0.2">
      <c r="A82" s="81" t="s">
        <v>114</v>
      </c>
      <c r="B82" s="77">
        <f t="shared" si="6"/>
        <v>1373.2158299999999</v>
      </c>
      <c r="C82" s="77">
        <f t="shared" si="5"/>
        <v>1027.0703799999999</v>
      </c>
      <c r="D82" s="77">
        <f t="shared" si="5"/>
        <v>558.99906999999996</v>
      </c>
      <c r="E82" s="77">
        <f t="shared" si="5"/>
        <v>558.99906999999996</v>
      </c>
      <c r="F82" s="78">
        <f t="shared" si="5"/>
        <v>558.99906999999996</v>
      </c>
      <c r="I82" s="88" t="s">
        <v>114</v>
      </c>
      <c r="J82" s="87">
        <v>1329</v>
      </c>
      <c r="K82" s="87">
        <v>994</v>
      </c>
      <c r="L82" s="87">
        <v>541</v>
      </c>
      <c r="M82" s="87">
        <v>541</v>
      </c>
      <c r="N82" s="60">
        <v>541</v>
      </c>
    </row>
    <row r="83" spans="1:14" x14ac:dyDescent="0.2">
      <c r="A83" s="81" t="s">
        <v>41</v>
      </c>
      <c r="B83" s="77">
        <f t="shared" si="6"/>
        <v>1068.4011799999998</v>
      </c>
      <c r="C83" s="77">
        <f t="shared" si="5"/>
        <v>661.29279999999994</v>
      </c>
      <c r="D83" s="77">
        <f t="shared" si="5"/>
        <v>365.77757999999994</v>
      </c>
      <c r="E83" s="77">
        <f t="shared" si="5"/>
        <v>365.77757999999994</v>
      </c>
      <c r="F83" s="78">
        <f t="shared" si="5"/>
        <v>365.77757999999994</v>
      </c>
      <c r="I83" s="88" t="s">
        <v>41</v>
      </c>
      <c r="J83" s="87">
        <v>1034</v>
      </c>
      <c r="K83" s="87">
        <v>640</v>
      </c>
      <c r="L83" s="87">
        <v>354</v>
      </c>
      <c r="M83" s="87">
        <v>354</v>
      </c>
      <c r="N83" s="60">
        <v>354</v>
      </c>
    </row>
    <row r="84" spans="1:14" x14ac:dyDescent="0.2">
      <c r="A84" s="81" t="s">
        <v>42</v>
      </c>
      <c r="B84" s="77">
        <f t="shared" si="6"/>
        <v>1068.4011799999998</v>
      </c>
      <c r="C84" s="77">
        <f t="shared" si="5"/>
        <v>661.29279999999994</v>
      </c>
      <c r="D84" s="77">
        <f t="shared" si="5"/>
        <v>365.77757999999994</v>
      </c>
      <c r="E84" s="77">
        <f t="shared" si="5"/>
        <v>365.77757999999994</v>
      </c>
      <c r="F84" s="78">
        <f t="shared" si="5"/>
        <v>365.77757999999994</v>
      </c>
      <c r="I84" s="88" t="s">
        <v>42</v>
      </c>
      <c r="J84" s="87">
        <v>1034</v>
      </c>
      <c r="K84" s="87">
        <v>640</v>
      </c>
      <c r="L84" s="87">
        <v>354</v>
      </c>
      <c r="M84" s="87">
        <v>354</v>
      </c>
      <c r="N84" s="60">
        <v>354</v>
      </c>
    </row>
    <row r="85" spans="1:14" x14ac:dyDescent="0.2">
      <c r="A85" s="81" t="s">
        <v>48</v>
      </c>
      <c r="B85" s="77">
        <f t="shared" si="6"/>
        <v>162.22338999999999</v>
      </c>
      <c r="C85" s="77">
        <f t="shared" si="5"/>
        <v>162.22338999999999</v>
      </c>
      <c r="D85" s="77">
        <f t="shared" si="5"/>
        <v>101.26045999999999</v>
      </c>
      <c r="E85" s="77">
        <f t="shared" si="5"/>
        <v>101.26045999999999</v>
      </c>
      <c r="F85" s="78">
        <f>N85*$E$9</f>
        <v>101.26045999999999</v>
      </c>
      <c r="I85" s="89" t="s">
        <v>48</v>
      </c>
      <c r="J85" s="90">
        <v>157</v>
      </c>
      <c r="K85" s="90">
        <v>157</v>
      </c>
      <c r="L85" s="90">
        <v>98</v>
      </c>
      <c r="M85" s="90">
        <v>98</v>
      </c>
      <c r="N85" s="63">
        <v>98</v>
      </c>
    </row>
    <row r="86" spans="1:14" x14ac:dyDescent="0.2">
      <c r="A86" s="83" t="s">
        <v>115</v>
      </c>
      <c r="B86" s="84">
        <v>0.1</v>
      </c>
      <c r="C86" s="84" t="str">
        <f>IF(ISNUMBER('2014-basis'!C63),'2014-basis'!C63*'Forudsætninger 2018 opregning'!$B$10,IF(ISTEXT('2014-basis'!C63),'2014-basis'!C63,""))</f>
        <v/>
      </c>
      <c r="D86" s="84" t="str">
        <f>IF(ISNUMBER('2014-basis'!D63),'2014-basis'!D63*'Forudsætninger 2018 opregning'!$B$12,IF(ISTEXT('2014-basis'!D63),'2014-basis'!D63,""))</f>
        <v/>
      </c>
      <c r="E86" s="84" t="str">
        <f>IF(ISNUMBER('2014-basis'!E63),'2014-basis'!E63*'Forudsætninger 2018 opregning'!$B$12,IF(ISTEXT('2014-basis'!E63),'2014-basis'!E63,""))</f>
        <v/>
      </c>
      <c r="F86" s="85" t="str">
        <f>IF(ISNUMBER('2014-basis'!F63),'2014-basis'!F63*'Forudsætninger 2018 opregning'!$B$12,IF(ISTEXT('2014-basis'!F63),'2014-basis'!F63,""))</f>
        <v/>
      </c>
      <c r="I86" s="52"/>
      <c r="J86" s="53"/>
      <c r="K86" s="53"/>
      <c r="L86" s="53"/>
      <c r="M86" s="53"/>
      <c r="N86" s="53"/>
    </row>
    <row r="87" spans="1:14" x14ac:dyDescent="0.2">
      <c r="A87" s="51"/>
      <c r="B87" s="53"/>
      <c r="C87" s="53"/>
      <c r="D87" s="53"/>
    </row>
    <row r="88" spans="1:14" x14ac:dyDescent="0.2">
      <c r="A88" s="51"/>
      <c r="B88" s="53"/>
      <c r="C88" s="53"/>
      <c r="D88" s="53"/>
    </row>
    <row r="89" spans="1:14" x14ac:dyDescent="0.2">
      <c r="A89" s="51"/>
      <c r="B89" s="53" t="str">
        <f>IF(ISNUMBER('Prisopregnede 2018-priser'!B79),'Prisopregnede 2018-priser'!B79*$B$9,IF(ISTEXT('Prisopregnede 2018-priser'!B79),'Prisopregnede 2018-priser'!B79,""))</f>
        <v/>
      </c>
      <c r="C89" s="53" t="str">
        <f>IF(ISNUMBER('Prisopregnede 2018-priser'!C79),'Prisopregnede 2018-priser'!C79*$B$9,IF(ISTEXT('Prisopregnede 2018-priser'!C79),'Prisopregnede 2018-priser'!C79,""))</f>
        <v/>
      </c>
      <c r="D89" s="53" t="str">
        <f>IF(ISNUMBER('Prisopregnede 2018-priser'!D79),'Prisopregnede 2018-priser'!D79*$B$9,IF(ISTEXT('Prisopregnede 2018-priser'!D79),'Prisopregnede 2018-priser'!D79,""))</f>
        <v/>
      </c>
    </row>
    <row r="90" spans="1:14" x14ac:dyDescent="0.2">
      <c r="A90" s="51"/>
      <c r="B90" s="53"/>
      <c r="C90" s="53"/>
      <c r="D90" s="53"/>
    </row>
    <row r="91" spans="1:14" ht="15.75" x14ac:dyDescent="0.25">
      <c r="A91" s="67" t="s">
        <v>76</v>
      </c>
      <c r="B91" s="68" t="str">
        <f>A1</f>
        <v>2020-priser</v>
      </c>
      <c r="C91" s="68" t="str">
        <f>B91</f>
        <v>2020-priser</v>
      </c>
      <c r="D91" s="69" t="str">
        <f>C91</f>
        <v>2020-priser</v>
      </c>
    </row>
    <row r="92" spans="1:14" ht="15" x14ac:dyDescent="0.25">
      <c r="A92" s="70"/>
      <c r="B92" s="71"/>
      <c r="C92" s="71"/>
      <c r="D92" s="72"/>
      <c r="F92" s="199" t="s">
        <v>121</v>
      </c>
      <c r="G92" s="146" t="str">
        <f>A1</f>
        <v>2020-priser</v>
      </c>
    </row>
    <row r="93" spans="1:14" ht="60" x14ac:dyDescent="0.2">
      <c r="A93" s="73" t="s">
        <v>0</v>
      </c>
      <c r="B93" s="74" t="s">
        <v>1</v>
      </c>
      <c r="C93" s="74" t="s">
        <v>2</v>
      </c>
      <c r="D93" s="75" t="s">
        <v>122</v>
      </c>
      <c r="F93" s="200"/>
      <c r="G93" s="147" t="s">
        <v>127</v>
      </c>
    </row>
    <row r="94" spans="1:14" ht="15" x14ac:dyDescent="0.2">
      <c r="A94" s="76" t="s">
        <v>68</v>
      </c>
      <c r="B94" s="77" t="str">
        <f>IF(ISNUMBER('Prisopregnede 2018-priser'!B83),'Prisopregnede 2018-priser'!B83*$B$9,IF(ISTEXT('Prisopregnede 2018-priser'!B83),'Prisopregnede 2018-priser'!B83,""))</f>
        <v/>
      </c>
      <c r="C94" s="77" t="str">
        <f>IF(ISNUMBER('Prisopregnede 2018-priser'!C83),'Prisopregnede 2018-priser'!C83*$B$9,IF(ISTEXT('Prisopregnede 2018-priser'!C83),'Prisopregnede 2018-priser'!C83,""))</f>
        <v/>
      </c>
      <c r="D94" s="78" t="str">
        <f>IF(ISNUMBER('Prisopregnede 2018-priser'!D83),'Prisopregnede 2018-priser'!D83*$B$9,IF(ISTEXT('Prisopregnede 2018-priser'!D83),'Prisopregnede 2018-priser'!D83,""))</f>
        <v/>
      </c>
      <c r="F94" s="64"/>
      <c r="G94" s="65"/>
    </row>
    <row r="95" spans="1:14" x14ac:dyDescent="0.2">
      <c r="A95" s="79"/>
      <c r="B95" s="77" t="str">
        <f>IF(ISNUMBER('Prisopregnede 2018-priser'!B84),'Prisopregnede 2018-priser'!B84*$B$9,IF(ISTEXT('Prisopregnede 2018-priser'!B84),'Prisopregnede 2018-priser'!B84,""))</f>
        <v/>
      </c>
      <c r="C95" s="77" t="str">
        <f>IF(ISNUMBER('Prisopregnede 2018-priser'!C84),'Prisopregnede 2018-priser'!C84*$B$9,IF(ISTEXT('Prisopregnede 2018-priser'!C84),'Prisopregnede 2018-priser'!C84,""))</f>
        <v/>
      </c>
      <c r="D95" s="78" t="str">
        <f>IF(ISNUMBER('Prisopregnede 2018-priser'!D84),'Prisopregnede 2018-priser'!D84*$B$9,IF(ISTEXT('Prisopregnede 2018-priser'!D84),'Prisopregnede 2018-priser'!D84,""))</f>
        <v/>
      </c>
      <c r="F95" s="61"/>
      <c r="G95" s="66"/>
    </row>
    <row r="96" spans="1:14" x14ac:dyDescent="0.2">
      <c r="A96" s="80" t="s">
        <v>5</v>
      </c>
      <c r="B96" s="77" t="str">
        <f>IF(ISNUMBER('Prisopregnede 2018-priser'!B85),'Prisopregnede 2018-priser'!B85*$B$9,IF(ISTEXT('Prisopregnede 2018-priser'!B85),'Prisopregnede 2018-priser'!B85,""))</f>
        <v/>
      </c>
      <c r="C96" s="77" t="str">
        <f>IF(ISNUMBER('Prisopregnede 2018-priser'!C85),'Prisopregnede 2018-priser'!C85*$B$9,IF(ISTEXT('Prisopregnede 2018-priser'!C85),'Prisopregnede 2018-priser'!C85,""))</f>
        <v/>
      </c>
      <c r="D96" s="78"/>
      <c r="F96" s="61"/>
      <c r="G96" s="66"/>
    </row>
    <row r="97" spans="1:7" x14ac:dyDescent="0.2">
      <c r="A97" s="81" t="s">
        <v>6</v>
      </c>
      <c r="B97" s="77">
        <f>IF(ISNUMBER('2014-basis (ex pendler)'!B68),'2014-basis (ex pendler)'!B68*B$9,IF(ISTEXT('2014-basis (ex pendler)'!B68),'2014-basis (ex pendler)'!B68,""))</f>
        <v>302.77840123521122</v>
      </c>
      <c r="C97" s="77" t="str">
        <f>IF(ISNUMBER('2014-basis (ex pendler)'!C68),'2014-basis (ex pendler)'!C68*C$9,IF(ISTEXT('2014-basis (ex pendler)'!C68),'2014-basis (ex pendler)'!C68,""))</f>
        <v/>
      </c>
      <c r="D97" s="78">
        <f>IF(ISNUMBER('2014-basis (ex pendler)'!D68),'2014-basis (ex pendler)'!D68*D$9-G97,IF(ISTEXT('2014-basis (ex pendler)'!D68),'2014-basis (ex pendler)'!D68,""))</f>
        <v>103.65334174936267</v>
      </c>
      <c r="F97" s="61">
        <v>0</v>
      </c>
      <c r="G97" s="60">
        <f t="shared" ref="G97:G150" si="7">IF(F97="","",F97*$G$9)</f>
        <v>0</v>
      </c>
    </row>
    <row r="98" spans="1:7" x14ac:dyDescent="0.2">
      <c r="A98" s="81" t="s">
        <v>7</v>
      </c>
      <c r="B98" s="77">
        <f>IF(ISNUMBER('2014-basis (ex pendler)'!B69),'2014-basis (ex pendler)'!B69*B$9,IF(ISTEXT('2014-basis (ex pendler)'!B69),'2014-basis (ex pendler)'!B69,""))</f>
        <v>151.39453328873236</v>
      </c>
      <c r="C98" s="77" t="str">
        <f>IF(ISNUMBER('2014-basis (ex pendler)'!C69),'2014-basis (ex pendler)'!C69*C$9,IF(ISTEXT('2014-basis (ex pendler)'!C69),'2014-basis (ex pendler)'!C69,""))</f>
        <v/>
      </c>
      <c r="D98" s="78">
        <f>IF(ISNUMBER('2014-basis (ex pendler)'!D69),'2014-basis (ex pendler)'!D69*D$9-G98,IF(ISTEXT('2014-basis (ex pendler)'!D69),'2014-basis (ex pendler)'!D69,""))</f>
        <v>66.558001550545768</v>
      </c>
      <c r="F98" s="61">
        <v>0</v>
      </c>
      <c r="G98" s="60">
        <f t="shared" si="7"/>
        <v>0</v>
      </c>
    </row>
    <row r="99" spans="1:7" x14ac:dyDescent="0.2">
      <c r="A99" s="81" t="s">
        <v>8</v>
      </c>
      <c r="B99" s="77" t="str">
        <f>IF(ISNUMBER('2014-basis (ex pendler)'!B70),'2014-basis (ex pendler)'!B70*B$9,IF(ISTEXT('2014-basis (ex pendler)'!B70),'2014-basis (ex pendler)'!B70,""))</f>
        <v>Gratis</v>
      </c>
      <c r="C99" s="77" t="str">
        <f>IF(ISNUMBER('2014-basis (ex pendler)'!C70),'2014-basis (ex pendler)'!C70*C$9,IF(ISTEXT('2014-basis (ex pendler)'!C70),'2014-basis (ex pendler)'!C70,""))</f>
        <v/>
      </c>
      <c r="D99" s="78" t="str">
        <f>IF(ISNUMBER('2014-basis (ex pendler)'!D70),'2014-basis (ex pendler)'!D70*D$9-G99,IF(ISTEXT('2014-basis (ex pendler)'!D70),'2014-basis (ex pendler)'!D70,""))</f>
        <v/>
      </c>
      <c r="F99" s="61">
        <v>0</v>
      </c>
      <c r="G99" s="60">
        <f t="shared" si="7"/>
        <v>0</v>
      </c>
    </row>
    <row r="100" spans="1:7" x14ac:dyDescent="0.2">
      <c r="A100" s="81" t="s">
        <v>10</v>
      </c>
      <c r="B100" s="77">
        <f>IF(ISNUMBER('2014-basis (ex pendler)'!B71),'2014-basis (ex pendler)'!B71*B$9,IF(ISTEXT('2014-basis (ex pendler)'!B71),'2014-basis (ex pendler)'!B71,""))</f>
        <v>151.39453328873236</v>
      </c>
      <c r="C100" s="77" t="str">
        <f>IF(ISNUMBER('2014-basis (ex pendler)'!C71),'2014-basis (ex pendler)'!C71*C$9,IF(ISTEXT('2014-basis (ex pendler)'!C71),'2014-basis (ex pendler)'!C71,""))</f>
        <v/>
      </c>
      <c r="D100" s="78">
        <f>IF(ISNUMBER('2014-basis (ex pendler)'!D71),'2014-basis (ex pendler)'!D71*D$9-G100,IF(ISTEXT('2014-basis (ex pendler)'!D71),'2014-basis (ex pendler)'!D71,""))</f>
        <v>66.558001550545768</v>
      </c>
      <c r="F100" s="61">
        <v>0</v>
      </c>
      <c r="G100" s="60">
        <f t="shared" si="7"/>
        <v>0</v>
      </c>
    </row>
    <row r="101" spans="1:7" x14ac:dyDescent="0.2">
      <c r="A101" s="81" t="s">
        <v>11</v>
      </c>
      <c r="B101" s="77">
        <f>IF(ISNUMBER('2014-basis (ex pendler)'!B72),'2014-basis (ex pendler)'!B72*B$9,IF(ISTEXT('2014-basis (ex pendler)'!B72),'2014-basis (ex pendler)'!B72,""))</f>
        <v>151.39453328873236</v>
      </c>
      <c r="C101" s="77" t="str">
        <f>IF(ISNUMBER('2014-basis (ex pendler)'!C72),'2014-basis (ex pendler)'!C72*C$9,IF(ISTEXT('2014-basis (ex pendler)'!C72),'2014-basis (ex pendler)'!C72,""))</f>
        <v/>
      </c>
      <c r="D101" s="78">
        <f>IF(ISNUMBER('2014-basis (ex pendler)'!D72),'2014-basis (ex pendler)'!D72*D$9-G101,IF(ISTEXT('2014-basis (ex pendler)'!D72),'2014-basis (ex pendler)'!D72,""))</f>
        <v>66.558001550545768</v>
      </c>
      <c r="F101" s="61">
        <v>0</v>
      </c>
      <c r="G101" s="60">
        <f t="shared" si="7"/>
        <v>0</v>
      </c>
    </row>
    <row r="102" spans="1:7" x14ac:dyDescent="0.2">
      <c r="A102" s="82" t="s">
        <v>12</v>
      </c>
      <c r="B102" s="77">
        <f>IF(ISNUMBER('2014-basis (ex pendler)'!B73),'2014-basis (ex pendler)'!B73*B$9,IF(ISTEXT('2014-basis (ex pendler)'!B73),'2014-basis (ex pendler)'!B73,""))</f>
        <v>226.10525577464787</v>
      </c>
      <c r="C102" s="77" t="str">
        <f>IF(ISNUMBER('2014-basis (ex pendler)'!C73),'2014-basis (ex pendler)'!C73*C$9,IF(ISTEXT('2014-basis (ex pendler)'!C73),'2014-basis (ex pendler)'!C73,""))</f>
        <v/>
      </c>
      <c r="D102" s="78" t="str">
        <f>IF(ISNUMBER('2014-basis (ex pendler)'!D73),'2014-basis (ex pendler)'!D73*D$9-G102,IF(ISTEXT('2014-basis (ex pendler)'!D73),'2014-basis (ex pendler)'!D73,""))</f>
        <v/>
      </c>
      <c r="F102" s="61">
        <v>0</v>
      </c>
      <c r="G102" s="60">
        <f t="shared" si="7"/>
        <v>0</v>
      </c>
    </row>
    <row r="103" spans="1:7" x14ac:dyDescent="0.2">
      <c r="A103" s="81" t="s">
        <v>13</v>
      </c>
      <c r="B103" s="77">
        <f>IF(ISNUMBER('2014-basis (ex pendler)'!B74),'2014-basis (ex pendler)'!B74*B$9,IF(ISTEXT('2014-basis (ex pendler)'!B74),'2014-basis (ex pendler)'!B74,""))</f>
        <v>125.85103859154928</v>
      </c>
      <c r="C103" s="77" t="str">
        <f>IF(ISNUMBER('2014-basis (ex pendler)'!C74),'2014-basis (ex pendler)'!C74*C$9,IF(ISTEXT('2014-basis (ex pendler)'!C74),'2014-basis (ex pendler)'!C74,""))</f>
        <v/>
      </c>
      <c r="D103" s="78" t="str">
        <f>IF(ISNUMBER('2014-basis (ex pendler)'!D74),'2014-basis (ex pendler)'!D74*D$9-G103,IF(ISTEXT('2014-basis (ex pendler)'!D74),'2014-basis (ex pendler)'!D74,""))</f>
        <v/>
      </c>
      <c r="F103" s="61">
        <v>0</v>
      </c>
      <c r="G103" s="60">
        <f t="shared" si="7"/>
        <v>0</v>
      </c>
    </row>
    <row r="104" spans="1:7" x14ac:dyDescent="0.2">
      <c r="A104" s="79"/>
      <c r="B104" s="77" t="str">
        <f>IF(ISNUMBER('2014-basis (ex pendler)'!B75),'2014-basis (ex pendler)'!B75*B$9,IF(ISTEXT('2014-basis (ex pendler)'!B75),'2014-basis (ex pendler)'!B75,""))</f>
        <v/>
      </c>
      <c r="C104" s="77" t="str">
        <f>IF(ISNUMBER('2014-basis (ex pendler)'!C75),'2014-basis (ex pendler)'!C75*C$9,IF(ISTEXT('2014-basis (ex pendler)'!C75),'2014-basis (ex pendler)'!C75,""))</f>
        <v/>
      </c>
      <c r="D104" s="78" t="str">
        <f>IF(ISNUMBER('2014-basis (ex pendler)'!D75),'2014-basis (ex pendler)'!D75*D$9-G104,IF(ISTEXT('2014-basis (ex pendler)'!D75),'2014-basis (ex pendler)'!D75,""))</f>
        <v/>
      </c>
      <c r="F104" s="61">
        <v>0</v>
      </c>
      <c r="G104" s="60">
        <f t="shared" si="7"/>
        <v>0</v>
      </c>
    </row>
    <row r="105" spans="1:7" x14ac:dyDescent="0.2">
      <c r="A105" s="80" t="s">
        <v>69</v>
      </c>
      <c r="B105" s="77" t="str">
        <f>IF(ISNUMBER('2014-basis (ex pendler)'!B76),'2014-basis (ex pendler)'!B76*B$9,IF(ISTEXT('2014-basis (ex pendler)'!B76),'2014-basis (ex pendler)'!B76,""))</f>
        <v/>
      </c>
      <c r="C105" s="77" t="str">
        <f>IF(ISNUMBER('2014-basis (ex pendler)'!C76),'2014-basis (ex pendler)'!C76*C$9,IF(ISTEXT('2014-basis (ex pendler)'!C76),'2014-basis (ex pendler)'!C76,""))</f>
        <v/>
      </c>
      <c r="D105" s="78" t="str">
        <f>IF(ISNUMBER('2014-basis (ex pendler)'!D76),'2014-basis (ex pendler)'!D76*D$9-G105,IF(ISTEXT('2014-basis (ex pendler)'!D76),'2014-basis (ex pendler)'!D76,""))</f>
        <v/>
      </c>
      <c r="F105" s="61">
        <v>0</v>
      </c>
      <c r="G105" s="60">
        <f t="shared" si="7"/>
        <v>0</v>
      </c>
    </row>
    <row r="106" spans="1:7" x14ac:dyDescent="0.2">
      <c r="A106" s="81" t="s">
        <v>69</v>
      </c>
      <c r="B106" s="77">
        <f>IF(ISNUMBER('2014-basis (ex pendler)'!B77),'2014-basis (ex pendler)'!B77*B$9,IF(ISTEXT('2014-basis (ex pendler)'!B77),'2014-basis (ex pendler)'!B77,""))</f>
        <v>295.33399234225351</v>
      </c>
      <c r="C106" s="77" t="str">
        <f>IF(ISNUMBER('2014-basis (ex pendler)'!C77),'2014-basis (ex pendler)'!C77*C$9,IF(ISTEXT('2014-basis (ex pendler)'!C77),'2014-basis (ex pendler)'!C77,""))</f>
        <v/>
      </c>
      <c r="D106" s="78" t="str">
        <f>IF(ISNUMBER('2014-basis (ex pendler)'!D77),'2014-basis (ex pendler)'!D77*D$9-G106,IF(ISTEXT('2014-basis (ex pendler)'!D77),'2014-basis (ex pendler)'!D77,""))</f>
        <v/>
      </c>
      <c r="F106" s="61">
        <v>0</v>
      </c>
      <c r="G106" s="60">
        <f t="shared" si="7"/>
        <v>0</v>
      </c>
    </row>
    <row r="107" spans="1:7" x14ac:dyDescent="0.2">
      <c r="A107" s="81" t="s">
        <v>70</v>
      </c>
      <c r="B107" s="77">
        <f>IF(ISNUMBER('2014-basis (ex pendler)'!B78),'2014-basis (ex pendler)'!B78*B$9,IF(ISTEXT('2014-basis (ex pendler)'!B78),'2014-basis (ex pendler)'!B78,""))</f>
        <v>147.67232884225353</v>
      </c>
      <c r="C107" s="77" t="str">
        <f>IF(ISNUMBER('2014-basis (ex pendler)'!C78),'2014-basis (ex pendler)'!C78*C$9,IF(ISTEXT('2014-basis (ex pendler)'!C78),'2014-basis (ex pendler)'!C78,""))</f>
        <v/>
      </c>
      <c r="D107" s="78" t="str">
        <f>IF(ISNUMBER('2014-basis (ex pendler)'!D78),'2014-basis (ex pendler)'!D78*D$9-G107,IF(ISTEXT('2014-basis (ex pendler)'!D78),'2014-basis (ex pendler)'!D78,""))</f>
        <v/>
      </c>
      <c r="F107" s="61">
        <v>0</v>
      </c>
      <c r="G107" s="60">
        <f t="shared" si="7"/>
        <v>0</v>
      </c>
    </row>
    <row r="108" spans="1:7" x14ac:dyDescent="0.2">
      <c r="A108" s="79"/>
      <c r="B108" s="77" t="str">
        <f>IF(ISNUMBER('2014-basis (ex pendler)'!B79),'2014-basis (ex pendler)'!B79*B$9,IF(ISTEXT('2014-basis (ex pendler)'!B79),'2014-basis (ex pendler)'!B79,""))</f>
        <v/>
      </c>
      <c r="C108" s="77" t="str">
        <f>IF(ISNUMBER('2014-basis (ex pendler)'!C79),'2014-basis (ex pendler)'!C79*C$9,IF(ISTEXT('2014-basis (ex pendler)'!C79),'2014-basis (ex pendler)'!C79,""))</f>
        <v/>
      </c>
      <c r="D108" s="78" t="str">
        <f>IF(ISNUMBER('2014-basis (ex pendler)'!D79),'2014-basis (ex pendler)'!D79*D$9-G108,IF(ISTEXT('2014-basis (ex pendler)'!D79),'2014-basis (ex pendler)'!D79,""))</f>
        <v/>
      </c>
      <c r="F108" s="61">
        <v>0</v>
      </c>
      <c r="G108" s="60">
        <f t="shared" si="7"/>
        <v>0</v>
      </c>
    </row>
    <row r="109" spans="1:7" x14ac:dyDescent="0.2">
      <c r="A109" s="80" t="s">
        <v>17</v>
      </c>
      <c r="B109" s="77" t="str">
        <f>IF(ISNUMBER('2014-basis (ex pendler)'!B80),'2014-basis (ex pendler)'!B80*B$9,IF(ISTEXT('2014-basis (ex pendler)'!B80),'2014-basis (ex pendler)'!B80,""))</f>
        <v/>
      </c>
      <c r="C109" s="77" t="str">
        <f>IF(ISNUMBER('2014-basis (ex pendler)'!C80),'2014-basis (ex pendler)'!C80*C$9,IF(ISTEXT('2014-basis (ex pendler)'!C80),'2014-basis (ex pendler)'!C80,""))</f>
        <v/>
      </c>
      <c r="D109" s="78" t="str">
        <f>IF(ISNUMBER('2014-basis (ex pendler)'!D80),'2014-basis (ex pendler)'!D80*D$9-G109,IF(ISTEXT('2014-basis (ex pendler)'!D80),'2014-basis (ex pendler)'!D80,""))</f>
        <v/>
      </c>
      <c r="F109" s="61">
        <v>0</v>
      </c>
      <c r="G109" s="60">
        <f t="shared" si="7"/>
        <v>0</v>
      </c>
    </row>
    <row r="110" spans="1:7" x14ac:dyDescent="0.2">
      <c r="A110" s="81" t="s">
        <v>18</v>
      </c>
      <c r="B110" s="77">
        <f>IF(ISNUMBER('2014-basis (ex pendler)'!B81),'2014-basis (ex pendler)'!B81*B$9,IF(ISTEXT('2014-basis (ex pendler)'!B81),'2014-basis (ex pendler)'!B81,""))</f>
        <v>1744.7220085690142</v>
      </c>
      <c r="C110" s="77" t="str">
        <f>IF(ISNUMBER('2014-basis (ex pendler)'!C81),'2014-basis (ex pendler)'!C81*C$9,IF(ISTEXT('2014-basis (ex pendler)'!C81),'2014-basis (ex pendler)'!C81,""))</f>
        <v/>
      </c>
      <c r="D110" s="78">
        <f>IF(ISNUMBER('2014-basis (ex pendler)'!D81),'2014-basis (ex pendler)'!D81*D$9-G110,IF(ISTEXT('2014-basis (ex pendler)'!D81),'2014-basis (ex pendler)'!D81,""))</f>
        <v>390.37114537594857</v>
      </c>
      <c r="F110" s="61">
        <v>0</v>
      </c>
      <c r="G110" s="60">
        <f t="shared" si="7"/>
        <v>0</v>
      </c>
    </row>
    <row r="111" spans="1:7" x14ac:dyDescent="0.2">
      <c r="A111" s="81" t="s">
        <v>71</v>
      </c>
      <c r="B111" s="77">
        <f>IF(ISNUMBER('2014-basis (ex pendler)'!B82),'2014-basis (ex pendler)'!B82*B$9,IF(ISTEXT('2014-basis (ex pendler)'!B82),'2014-basis (ex pendler)'!B82,""))</f>
        <v>584.47142083521123</v>
      </c>
      <c r="C111" s="77">
        <f>IF(ISNUMBER('2014-basis (ex pendler)'!C82),'2014-basis (ex pendler)'!C82*C$9,IF(ISTEXT('2014-basis (ex pendler)'!C82),'2014-basis (ex pendler)'!C82,""))</f>
        <v>872.36100428450709</v>
      </c>
      <c r="D111" s="78">
        <f>IF(ISNUMBER('2014-basis (ex pendler)'!D82),'2014-basis (ex pendler)'!D82*D$9-G111,IF(ISTEXT('2014-basis (ex pendler)'!D82),'2014-basis (ex pendler)'!D82,""))</f>
        <v>274.64618800289787</v>
      </c>
      <c r="F111" s="61">
        <v>0</v>
      </c>
      <c r="G111" s="60">
        <f t="shared" si="7"/>
        <v>0</v>
      </c>
    </row>
    <row r="112" spans="1:7" x14ac:dyDescent="0.2">
      <c r="A112" s="81" t="s">
        <v>22</v>
      </c>
      <c r="B112" s="77">
        <f>IF(ISNUMBER('2014-basis (ex pendler)'!B83),'2014-basis (ex pendler)'!B83*B$9,IF(ISTEXT('2014-basis (ex pendler)'!B83),'2014-basis (ex pendler)'!B83,""))</f>
        <v>616.73408115211259</v>
      </c>
      <c r="C112" s="77">
        <f>IF(ISNUMBER('2014-basis (ex pendler)'!C83),'2014-basis (ex pendler)'!C83*C$9,IF(ISTEXT('2014-basis (ex pendler)'!C83),'2014-basis (ex pendler)'!C83,""))</f>
        <v>1306.6750715323944</v>
      </c>
      <c r="D112" s="78">
        <f>IF(ISNUMBER('2014-basis (ex pendler)'!D83),'2014-basis (ex pendler)'!D83*D$9-G112,IF(ISTEXT('2014-basis (ex pendler)'!D83),'2014-basis (ex pendler)'!D83,""))</f>
        <v>313.5285649556746</v>
      </c>
      <c r="F112" s="61">
        <v>0</v>
      </c>
      <c r="G112" s="60">
        <f t="shared" si="7"/>
        <v>0</v>
      </c>
    </row>
    <row r="113" spans="1:7" x14ac:dyDescent="0.2">
      <c r="A113" s="79"/>
      <c r="B113" s="77" t="str">
        <f>IF(ISNUMBER('2014-basis (ex pendler)'!B84),'2014-basis (ex pendler)'!B84*B$9,IF(ISTEXT('2014-basis (ex pendler)'!B84),'2014-basis (ex pendler)'!B84,""))</f>
        <v/>
      </c>
      <c r="C113" s="77" t="str">
        <f>IF(ISNUMBER('2014-basis (ex pendler)'!C84),'2014-basis (ex pendler)'!C84*C$9,IF(ISTEXT('2014-basis (ex pendler)'!C84),'2014-basis (ex pendler)'!C84,""))</f>
        <v/>
      </c>
      <c r="D113" s="78" t="str">
        <f>IF(ISNUMBER('2014-basis (ex pendler)'!D84),'2014-basis (ex pendler)'!D84*D$9-G113,IF(ISTEXT('2014-basis (ex pendler)'!D84),'2014-basis (ex pendler)'!D84,""))</f>
        <v/>
      </c>
      <c r="F113" s="61">
        <v>0</v>
      </c>
      <c r="G113" s="60">
        <f t="shared" si="7"/>
        <v>0</v>
      </c>
    </row>
    <row r="114" spans="1:7" x14ac:dyDescent="0.2">
      <c r="A114" s="80" t="s">
        <v>26</v>
      </c>
      <c r="B114" s="77" t="str">
        <f>IF(ISNUMBER('2014-basis (ex pendler)'!B85),'2014-basis (ex pendler)'!B85*B$9,IF(ISTEXT('2014-basis (ex pendler)'!B85),'2014-basis (ex pendler)'!B85,""))</f>
        <v/>
      </c>
      <c r="C114" s="77" t="str">
        <f>IF(ISNUMBER('2014-basis (ex pendler)'!C85),'2014-basis (ex pendler)'!C85*C$9,IF(ISTEXT('2014-basis (ex pendler)'!C85),'2014-basis (ex pendler)'!C85,""))</f>
        <v/>
      </c>
      <c r="D114" s="78" t="str">
        <f>IF(ISNUMBER('2014-basis (ex pendler)'!D85),'2014-basis (ex pendler)'!D85*D$9-G114,IF(ISTEXT('2014-basis (ex pendler)'!D85),'2014-basis (ex pendler)'!D85,""))</f>
        <v/>
      </c>
      <c r="F114" s="61">
        <v>0</v>
      </c>
      <c r="G114" s="60">
        <f t="shared" si="7"/>
        <v>0</v>
      </c>
    </row>
    <row r="115" spans="1:7" x14ac:dyDescent="0.2">
      <c r="A115" s="81" t="s">
        <v>27</v>
      </c>
      <c r="B115" s="77">
        <f>IF(ISNUMBER('2014-basis (ex pendler)'!B86),'2014-basis (ex pendler)'!B86*B$9,IF(ISTEXT('2014-basis (ex pendler)'!B86),'2014-basis (ex pendler)'!B86,""))</f>
        <v>2149.2584402450702</v>
      </c>
      <c r="C115" s="77" t="str">
        <f>IF(ISNUMBER('2014-basis (ex pendler)'!C86),'2014-basis (ex pendler)'!C86*C$9,IF(ISTEXT('2014-basis (ex pendler)'!C86),'2014-basis (ex pendler)'!C86,""))</f>
        <v/>
      </c>
      <c r="D115" s="78">
        <f>IF(ISNUMBER('2014-basis (ex pendler)'!D86),'2014-basis (ex pendler)'!D86*D$9-G115,IF(ISTEXT('2014-basis (ex pendler)'!D86),'2014-basis (ex pendler)'!D86,""))</f>
        <v>168.09481153513377</v>
      </c>
      <c r="F115" s="61">
        <v>177.62</v>
      </c>
      <c r="G115" s="60">
        <f t="shared" si="7"/>
        <v>183.5294174</v>
      </c>
    </row>
    <row r="116" spans="1:7" x14ac:dyDescent="0.2">
      <c r="A116" s="81" t="s">
        <v>72</v>
      </c>
      <c r="B116" s="77">
        <f>IF(ISNUMBER('2014-basis (ex pendler)'!B87),'2014-basis (ex pendler)'!B87*B$9,IF(ISTEXT('2014-basis (ex pendler)'!B87),'2014-basis (ex pendler)'!B87,""))</f>
        <v>988.6772269014084</v>
      </c>
      <c r="C116" s="77">
        <f>IF(ISNUMBER('2014-basis (ex pendler)'!C87),'2014-basis (ex pendler)'!C87*C$9,IF(ISTEXT('2014-basis (ex pendler)'!C87),'2014-basis (ex pendler)'!C87,""))</f>
        <v>1263.8430570422533</v>
      </c>
      <c r="D116" s="78">
        <f>IF(ISNUMBER('2014-basis (ex pendler)'!D87),'2014-basis (ex pendler)'!D87*D$9-G116,IF(ISTEXT('2014-basis (ex pendler)'!D87),'2014-basis (ex pendler)'!D87,""))</f>
        <v>446.9958605843056</v>
      </c>
      <c r="F116" s="61">
        <v>4.43</v>
      </c>
      <c r="G116" s="60">
        <f t="shared" si="7"/>
        <v>4.5773860999999991</v>
      </c>
    </row>
    <row r="117" spans="1:7" x14ac:dyDescent="0.2">
      <c r="A117" s="81" t="s">
        <v>31</v>
      </c>
      <c r="B117" s="77">
        <f>IF(ISNUMBER('2014-basis (ex pendler)'!B88),'2014-basis (ex pendler)'!B88*B$9,IF(ISTEXT('2014-basis (ex pendler)'!B88),'2014-basis (ex pendler)'!B88,""))</f>
        <v>0.10665342253521126</v>
      </c>
      <c r="C117" s="77" t="str">
        <f>IF(ISNUMBER('2014-basis (ex pendler)'!C88),'2014-basis (ex pendler)'!C88*C$9,IF(ISTEXT('2014-basis (ex pendler)'!C88),'2014-basis (ex pendler)'!C88,""))</f>
        <v/>
      </c>
      <c r="D117" s="78" t="str">
        <f>IF(ISNUMBER('2014-basis (ex pendler)'!D88),'2014-basis (ex pendler)'!D88*D$9-G117,IF(ISTEXT('2014-basis (ex pendler)'!D88),'2014-basis (ex pendler)'!D88,""))</f>
        <v/>
      </c>
      <c r="F117" s="61">
        <v>0</v>
      </c>
      <c r="G117" s="60">
        <f t="shared" si="7"/>
        <v>0</v>
      </c>
    </row>
    <row r="118" spans="1:7" x14ac:dyDescent="0.2">
      <c r="A118" s="79"/>
      <c r="B118" s="77" t="str">
        <f>IF(ISNUMBER('2014-basis (ex pendler)'!B89),'2014-basis (ex pendler)'!B89*B$9,IF(ISTEXT('2014-basis (ex pendler)'!B89),'2014-basis (ex pendler)'!B89,""))</f>
        <v/>
      </c>
      <c r="C118" s="77" t="str">
        <f>IF(ISNUMBER('2014-basis (ex pendler)'!C89),'2014-basis (ex pendler)'!C89*C$9,IF(ISTEXT('2014-basis (ex pendler)'!C89),'2014-basis (ex pendler)'!C89,""))</f>
        <v/>
      </c>
      <c r="D118" s="78" t="str">
        <f>IF(ISNUMBER('2014-basis (ex pendler)'!D89),'2014-basis (ex pendler)'!D89*D$9-G118,IF(ISTEXT('2014-basis (ex pendler)'!D89),'2014-basis (ex pendler)'!D89,""))</f>
        <v/>
      </c>
      <c r="F118" s="61">
        <v>0</v>
      </c>
      <c r="G118" s="60">
        <f t="shared" si="7"/>
        <v>0</v>
      </c>
    </row>
    <row r="119" spans="1:7" x14ac:dyDescent="0.2">
      <c r="A119" s="80" t="s">
        <v>35</v>
      </c>
      <c r="B119" s="77" t="str">
        <f>IF(ISNUMBER('2014-basis (ex pendler)'!B90),'2014-basis (ex pendler)'!B90*B$9,IF(ISTEXT('2014-basis (ex pendler)'!B90),'2014-basis (ex pendler)'!B90,""))</f>
        <v/>
      </c>
      <c r="C119" s="77" t="str">
        <f>IF(ISNUMBER('2014-basis (ex pendler)'!C90),'2014-basis (ex pendler)'!C90*C$9,IF(ISTEXT('2014-basis (ex pendler)'!C90),'2014-basis (ex pendler)'!C90,""))</f>
        <v/>
      </c>
      <c r="D119" s="78" t="str">
        <f>IF(ISNUMBER('2014-basis (ex pendler)'!D90),'2014-basis (ex pendler)'!D90*D$9-G119,IF(ISTEXT('2014-basis (ex pendler)'!D90),'2014-basis (ex pendler)'!D90,""))</f>
        <v/>
      </c>
      <c r="F119" s="61">
        <v>0</v>
      </c>
      <c r="G119" s="60">
        <f t="shared" si="7"/>
        <v>0</v>
      </c>
    </row>
    <row r="120" spans="1:7" x14ac:dyDescent="0.2">
      <c r="A120" s="81" t="s">
        <v>36</v>
      </c>
      <c r="B120" s="77">
        <f>IF(ISNUMBER('2014-basis (ex pendler)'!B91),'2014-basis (ex pendler)'!B91*B$9,IF(ISTEXT('2014-basis (ex pendler)'!B91),'2014-basis (ex pendler)'!B91,""))</f>
        <v>2121.955164076056</v>
      </c>
      <c r="C120" s="77" t="str">
        <f>IF(ISNUMBER('2014-basis (ex pendler)'!C91),'2014-basis (ex pendler)'!C91*C$9,IF(ISTEXT('2014-basis (ex pendler)'!C91),'2014-basis (ex pendler)'!C91,""))</f>
        <v/>
      </c>
      <c r="D120" s="78" t="str">
        <f>IF(ISNUMBER('2014-basis (ex pendler)'!D91),'2014-basis (ex pendler)'!D91*D$9-G120,IF(ISTEXT('2014-basis (ex pendler)'!D91),'2014-basis (ex pendler)'!D91,""))</f>
        <v/>
      </c>
      <c r="F120" s="61">
        <v>0</v>
      </c>
      <c r="G120" s="60">
        <f t="shared" si="7"/>
        <v>0</v>
      </c>
    </row>
    <row r="121" spans="1:7" x14ac:dyDescent="0.2">
      <c r="A121" s="81" t="s">
        <v>37</v>
      </c>
      <c r="B121" s="77">
        <f>IF(ISNUMBER('2014-basis (ex pendler)'!B92),'2014-basis (ex pendler)'!B92*B$9,IF(ISTEXT('2014-basis (ex pendler)'!B92),'2014-basis (ex pendler)'!B92,""))</f>
        <v>2222.4653494732397</v>
      </c>
      <c r="C121" s="77" t="str">
        <f>IF(ISNUMBER('2014-basis (ex pendler)'!C92),'2014-basis (ex pendler)'!C92*C$9,IF(ISTEXT('2014-basis (ex pendler)'!C92),'2014-basis (ex pendler)'!C92,""))</f>
        <v/>
      </c>
      <c r="D121" s="78" t="str">
        <f>IF(ISNUMBER('2014-basis (ex pendler)'!D92),'2014-basis (ex pendler)'!D92*D$9-G121,IF(ISTEXT('2014-basis (ex pendler)'!D92),'2014-basis (ex pendler)'!D92,""))</f>
        <v/>
      </c>
      <c r="F121" s="61">
        <v>0</v>
      </c>
      <c r="G121" s="60">
        <f t="shared" si="7"/>
        <v>0</v>
      </c>
    </row>
    <row r="122" spans="1:7" x14ac:dyDescent="0.2">
      <c r="A122" s="81" t="s">
        <v>77</v>
      </c>
      <c r="B122" s="77" t="str">
        <f>IF(ISNUMBER('2014-basis (ex pendler)'!B93),'2014-basis (ex pendler)'!B93*B$9,IF(ISTEXT('2014-basis (ex pendler)'!B93),'2014-basis (ex pendler)'!B93,""))</f>
        <v/>
      </c>
      <c r="C122" s="77" t="str">
        <f>IF(ISNUMBER('2014-basis (ex pendler)'!C93),'2014-basis (ex pendler)'!C93*C$9,IF(ISTEXT('2014-basis (ex pendler)'!C93),'2014-basis (ex pendler)'!C93,""))</f>
        <v/>
      </c>
      <c r="D122" s="78">
        <f>IF(ISNUMBER('2014-basis (ex pendler)'!D93),'2014-basis (ex pendler)'!D93*D$9-G122,IF(ISTEXT('2014-basis (ex pendler)'!D93),'2014-basis (ex pendler)'!D93,""))</f>
        <v>334.37259653813874</v>
      </c>
      <c r="F122" s="61">
        <v>67.86</v>
      </c>
      <c r="G122" s="60">
        <f t="shared" si="7"/>
        <v>70.117702199999997</v>
      </c>
    </row>
    <row r="123" spans="1:7" x14ac:dyDescent="0.2">
      <c r="A123" s="81" t="s">
        <v>38</v>
      </c>
      <c r="B123" s="77">
        <f>IF(ISNUMBER('2014-basis (ex pendler)'!B94),'2014-basis (ex pendler)'!B94*B$9,IF(ISTEXT('2014-basis (ex pendler)'!B94),'2014-basis (ex pendler)'!B94,""))</f>
        <v>960.94733704225348</v>
      </c>
      <c r="C123" s="77">
        <f>IF(ISNUMBER('2014-basis (ex pendler)'!C94),'2014-basis (ex pendler)'!C94*C$9,IF(ISTEXT('2014-basis (ex pendler)'!C94),'2014-basis (ex pendler)'!C94,""))</f>
        <v>1248.9115778873238</v>
      </c>
      <c r="D123" s="78">
        <f>IF(ISNUMBER('2014-basis (ex pendler)'!D94),'2014-basis (ex pendler)'!D94*D$9-G123,IF(ISTEXT('2014-basis (ex pendler)'!D94),'2014-basis (ex pendler)'!D94,""))</f>
        <v>440.16851358104577</v>
      </c>
      <c r="F123" s="61">
        <v>0</v>
      </c>
      <c r="G123" s="60">
        <f t="shared" si="7"/>
        <v>0</v>
      </c>
    </row>
    <row r="124" spans="1:7" x14ac:dyDescent="0.2">
      <c r="A124" s="81" t="s">
        <v>39</v>
      </c>
      <c r="B124" s="77">
        <f>IF(ISNUMBER('2014-basis (ex pendler)'!B95),'2014-basis (ex pendler)'!B95*B$9,IF(ISTEXT('2014-basis (ex pendler)'!B95),'2014-basis (ex pendler)'!B95,""))</f>
        <v>1061.2015542253521</v>
      </c>
      <c r="C124" s="77">
        <f>IF(ISNUMBER('2014-basis (ex pendler)'!C95),'2014-basis (ex pendler)'!C95*C$9,IF(ISTEXT('2014-basis (ex pendler)'!C95),'2014-basis (ex pendler)'!C95,""))</f>
        <v>1349.1657950704225</v>
      </c>
      <c r="D124" s="78">
        <f>IF(ISNUMBER('2014-basis (ex pendler)'!D95),'2014-basis (ex pendler)'!D95*D$9-G124,IF(ISTEXT('2014-basis (ex pendler)'!D95),'2014-basis (ex pendler)'!D95,""))</f>
        <v>484.24528016559509</v>
      </c>
      <c r="F124" s="61">
        <v>0</v>
      </c>
      <c r="G124" s="60">
        <f t="shared" si="7"/>
        <v>0</v>
      </c>
    </row>
    <row r="125" spans="1:7" x14ac:dyDescent="0.2">
      <c r="A125" s="79"/>
      <c r="B125" s="77" t="str">
        <f>IF(ISNUMBER('2014-basis (ex pendler)'!B96),'2014-basis (ex pendler)'!B96*B$9,IF(ISTEXT('2014-basis (ex pendler)'!B96),'2014-basis (ex pendler)'!B96,""))</f>
        <v/>
      </c>
      <c r="C125" s="77" t="str">
        <f>IF(ISNUMBER('2014-basis (ex pendler)'!C96),'2014-basis (ex pendler)'!C96*C$9,IF(ISTEXT('2014-basis (ex pendler)'!C96),'2014-basis (ex pendler)'!C96,""))</f>
        <v/>
      </c>
      <c r="D125" s="78" t="str">
        <f>IF(ISNUMBER('2014-basis (ex pendler)'!D96),'2014-basis (ex pendler)'!D96*D$9-G125,IF(ISTEXT('2014-basis (ex pendler)'!D96),'2014-basis (ex pendler)'!D96,""))</f>
        <v/>
      </c>
      <c r="F125" s="61">
        <v>0</v>
      </c>
      <c r="G125" s="60">
        <f t="shared" si="7"/>
        <v>0</v>
      </c>
    </row>
    <row r="126" spans="1:7" x14ac:dyDescent="0.2">
      <c r="A126" s="80" t="s">
        <v>43</v>
      </c>
      <c r="B126" s="77" t="str">
        <f>IF(ISNUMBER('2014-basis (ex pendler)'!B97),'2014-basis (ex pendler)'!B97*B$9,IF(ISTEXT('2014-basis (ex pendler)'!B97),'2014-basis (ex pendler)'!B97,""))</f>
        <v/>
      </c>
      <c r="C126" s="77" t="str">
        <f>IF(ISNUMBER('2014-basis (ex pendler)'!C97),'2014-basis (ex pendler)'!C97*C$9,IF(ISTEXT('2014-basis (ex pendler)'!C97),'2014-basis (ex pendler)'!C97,""))</f>
        <v/>
      </c>
      <c r="D126" s="78" t="str">
        <f>IF(ISNUMBER('2014-basis (ex pendler)'!D97),'2014-basis (ex pendler)'!D97*D$9-G126,IF(ISTEXT('2014-basis (ex pendler)'!D97),'2014-basis (ex pendler)'!D97,""))</f>
        <v/>
      </c>
      <c r="F126" s="61">
        <v>0</v>
      </c>
      <c r="G126" s="60">
        <f t="shared" si="7"/>
        <v>0</v>
      </c>
    </row>
    <row r="127" spans="1:7" x14ac:dyDescent="0.2">
      <c r="A127" s="81" t="s">
        <v>44</v>
      </c>
      <c r="B127" s="77">
        <f>IF(ISNUMBER('2014-basis (ex pendler)'!B98),'2014-basis (ex pendler)'!B98*B$9,IF(ISTEXT('2014-basis (ex pendler)'!B98),'2014-basis (ex pendler)'!B98,""))</f>
        <v>421.28101901408451</v>
      </c>
      <c r="C127" s="77" t="str">
        <f>IF(ISNUMBER('2014-basis (ex pendler)'!C98),'2014-basis (ex pendler)'!C98*C$9,IF(ISTEXT('2014-basis (ex pendler)'!C98),'2014-basis (ex pendler)'!C98,""))</f>
        <v/>
      </c>
      <c r="D127" s="78">
        <f>IF(ISNUMBER('2014-basis (ex pendler)'!D98),'2014-basis (ex pendler)'!D98*D$9-G127,IF(ISTEXT('2014-basis (ex pendler)'!D98),'2014-basis (ex pendler)'!D98,""))</f>
        <v>185.21620000954223</v>
      </c>
      <c r="F127" s="61">
        <v>0</v>
      </c>
      <c r="G127" s="60">
        <f t="shared" si="7"/>
        <v>0</v>
      </c>
    </row>
    <row r="128" spans="1:7" x14ac:dyDescent="0.2">
      <c r="A128" s="81" t="s">
        <v>45</v>
      </c>
      <c r="B128" s="77">
        <f>IF(ISNUMBER('2014-basis (ex pendler)'!B99),'2014-basis (ex pendler)'!B99*B$9,IF(ISTEXT('2014-basis (ex pendler)'!B99),'2014-basis (ex pendler)'!B99,""))</f>
        <v>574.86194746478873</v>
      </c>
      <c r="C128" s="77" t="str">
        <f>IF(ISNUMBER('2014-basis (ex pendler)'!C99),'2014-basis (ex pendler)'!C99*C$9,IF(ISTEXT('2014-basis (ex pendler)'!C99),'2014-basis (ex pendler)'!C99,""))</f>
        <v/>
      </c>
      <c r="D128" s="78">
        <f>IF(ISNUMBER('2014-basis (ex pendler)'!D99),'2014-basis (ex pendler)'!D99*D$9-G128,IF(ISTEXT('2014-basis (ex pendler)'!D99),'2014-basis (ex pendler)'!D99,""))</f>
        <v>200.95045947589435</v>
      </c>
      <c r="F128" s="61">
        <v>0</v>
      </c>
      <c r="G128" s="60">
        <f t="shared" si="7"/>
        <v>0</v>
      </c>
    </row>
    <row r="129" spans="1:7" x14ac:dyDescent="0.2">
      <c r="A129" s="81" t="s">
        <v>46</v>
      </c>
      <c r="B129" s="77">
        <f>IF(ISNUMBER('2014-basis (ex pendler)'!B100),'2014-basis (ex pendler)'!B100*B$9,IF(ISTEXT('2014-basis (ex pendler)'!B100),'2014-basis (ex pendler)'!B100,""))</f>
        <v>182.40934856197183</v>
      </c>
      <c r="C129" s="77" t="str">
        <f>IF(ISNUMBER('2014-basis (ex pendler)'!C100),'2014-basis (ex pendler)'!C100*C$9,IF(ISTEXT('2014-basis (ex pendler)'!C100),'2014-basis (ex pendler)'!C100,""))</f>
        <v/>
      </c>
      <c r="D129" s="78" t="str">
        <f>IF(ISNUMBER('2014-basis (ex pendler)'!D100),'2014-basis (ex pendler)'!D100*D$9-G129,IF(ISTEXT('2014-basis (ex pendler)'!D100),'2014-basis (ex pendler)'!D100,""))</f>
        <v/>
      </c>
      <c r="F129" s="61">
        <v>0</v>
      </c>
      <c r="G129" s="60">
        <f t="shared" si="7"/>
        <v>0</v>
      </c>
    </row>
    <row r="130" spans="1:7" x14ac:dyDescent="0.2">
      <c r="A130" s="79"/>
      <c r="B130" s="77" t="str">
        <f>IF(ISNUMBER('2014-basis (ex pendler)'!B101),'2014-basis (ex pendler)'!B101*B$9,IF(ISTEXT('2014-basis (ex pendler)'!B101),'2014-basis (ex pendler)'!B101,""))</f>
        <v/>
      </c>
      <c r="C130" s="77" t="str">
        <f>IF(ISNUMBER('2014-basis (ex pendler)'!C101),'2014-basis (ex pendler)'!C101*C$9,IF(ISTEXT('2014-basis (ex pendler)'!C101),'2014-basis (ex pendler)'!C101,""))</f>
        <v/>
      </c>
      <c r="D130" s="78" t="str">
        <f>IF(ISNUMBER('2014-basis (ex pendler)'!D101),'2014-basis (ex pendler)'!D101*D$9-G130,IF(ISTEXT('2014-basis (ex pendler)'!D101),'2014-basis (ex pendler)'!D101,""))</f>
        <v/>
      </c>
      <c r="F130" s="61">
        <v>0</v>
      </c>
      <c r="G130" s="60">
        <f t="shared" si="7"/>
        <v>0</v>
      </c>
    </row>
    <row r="131" spans="1:7" x14ac:dyDescent="0.2">
      <c r="A131" s="80" t="s">
        <v>49</v>
      </c>
      <c r="B131" s="77" t="str">
        <f>IF(ISNUMBER('2014-basis (ex pendler)'!B102),'2014-basis (ex pendler)'!B102*B$9,IF(ISTEXT('2014-basis (ex pendler)'!B102),'2014-basis (ex pendler)'!B102,""))</f>
        <v/>
      </c>
      <c r="C131" s="77" t="str">
        <f>IF(ISNUMBER('2014-basis (ex pendler)'!C102),'2014-basis (ex pendler)'!C102*C$9,IF(ISTEXT('2014-basis (ex pendler)'!C102),'2014-basis (ex pendler)'!C102,""))</f>
        <v/>
      </c>
      <c r="D131" s="78" t="str">
        <f>IF(ISNUMBER('2014-basis (ex pendler)'!D102),'2014-basis (ex pendler)'!D102*D$9-G131,IF(ISTEXT('2014-basis (ex pendler)'!D102),'2014-basis (ex pendler)'!D102,""))</f>
        <v/>
      </c>
      <c r="F131" s="61">
        <v>0</v>
      </c>
      <c r="G131" s="60">
        <f t="shared" si="7"/>
        <v>0</v>
      </c>
    </row>
    <row r="132" spans="1:7" x14ac:dyDescent="0.2">
      <c r="A132" s="81" t="s">
        <v>50</v>
      </c>
      <c r="B132" s="77">
        <f>IF(ISNUMBER('2014-basis (ex pendler)'!B103),'2014-basis (ex pendler)'!B103*B$9,IF(ISTEXT('2014-basis (ex pendler)'!B103),'2014-basis (ex pendler)'!B103,""))</f>
        <v>19.858867276056337</v>
      </c>
      <c r="C132" s="77" t="str">
        <f>IF(ISNUMBER('2014-basis (ex pendler)'!C103),'2014-basis (ex pendler)'!C103*C$9,IF(ISTEXT('2014-basis (ex pendler)'!C103),'2014-basis (ex pendler)'!C103,""))</f>
        <v/>
      </c>
      <c r="D132" s="78" t="str">
        <f>IF(ISNUMBER('2014-basis (ex pendler)'!D103),'2014-basis (ex pendler)'!D103*D$9-G132,IF(ISTEXT('2014-basis (ex pendler)'!D103),'2014-basis (ex pendler)'!D103,""))</f>
        <v/>
      </c>
      <c r="F132" s="61">
        <v>0</v>
      </c>
      <c r="G132" s="60">
        <f t="shared" si="7"/>
        <v>0</v>
      </c>
    </row>
    <row r="133" spans="1:7" x14ac:dyDescent="0.2">
      <c r="A133" s="81" t="s">
        <v>51</v>
      </c>
      <c r="B133" s="77">
        <f>IF(ISNUMBER('2014-basis (ex pendler)'!B104),'2014-basis (ex pendler)'!B104*B$9,IF(ISTEXT('2014-basis (ex pendler)'!B104),'2014-basis (ex pendler)'!B104,""))</f>
        <v>9.9294336380281685</v>
      </c>
      <c r="C133" s="77" t="str">
        <f>IF(ISNUMBER('2014-basis (ex pendler)'!C104),'2014-basis (ex pendler)'!C104*C$9,IF(ISTEXT('2014-basis (ex pendler)'!C104),'2014-basis (ex pendler)'!C104,""))</f>
        <v/>
      </c>
      <c r="D133" s="78" t="str">
        <f>IF(ISNUMBER('2014-basis (ex pendler)'!D104),'2014-basis (ex pendler)'!D104*D$9-G133,IF(ISTEXT('2014-basis (ex pendler)'!D104),'2014-basis (ex pendler)'!D104,""))</f>
        <v/>
      </c>
      <c r="F133" s="61">
        <v>0</v>
      </c>
      <c r="G133" s="60">
        <f t="shared" si="7"/>
        <v>0</v>
      </c>
    </row>
    <row r="134" spans="1:7" x14ac:dyDescent="0.2">
      <c r="A134" s="81" t="s">
        <v>52</v>
      </c>
      <c r="B134" s="77" t="str">
        <f>IF(ISNUMBER('2014-basis (ex pendler)'!B105),'2014-basis (ex pendler)'!B105*B$9,IF(ISTEXT('2014-basis (ex pendler)'!B105),'2014-basis (ex pendler)'!B105,""))</f>
        <v>Gratis</v>
      </c>
      <c r="C134" s="77" t="str">
        <f>IF(ISNUMBER('2014-basis (ex pendler)'!C105),'2014-basis (ex pendler)'!C105*C$9,IF(ISTEXT('2014-basis (ex pendler)'!C105),'2014-basis (ex pendler)'!C105,""))</f>
        <v/>
      </c>
      <c r="D134" s="78" t="str">
        <f>IF(ISNUMBER('2014-basis (ex pendler)'!D105),'2014-basis (ex pendler)'!D105*D$9-G134,IF(ISTEXT('2014-basis (ex pendler)'!D105),'2014-basis (ex pendler)'!D105,""))</f>
        <v/>
      </c>
      <c r="F134" s="61">
        <v>0</v>
      </c>
      <c r="G134" s="60">
        <f t="shared" si="7"/>
        <v>0</v>
      </c>
    </row>
    <row r="135" spans="1:7" x14ac:dyDescent="0.2">
      <c r="A135" s="79"/>
      <c r="B135" s="77" t="str">
        <f>IF(ISNUMBER('2014-basis (ex pendler)'!B106),'2014-basis (ex pendler)'!B106*B$9,IF(ISTEXT('2014-basis (ex pendler)'!B106),'2014-basis (ex pendler)'!B106,""))</f>
        <v/>
      </c>
      <c r="C135" s="77" t="str">
        <f>IF(ISNUMBER('2014-basis (ex pendler)'!C106),'2014-basis (ex pendler)'!C106*C$9,IF(ISTEXT('2014-basis (ex pendler)'!C106),'2014-basis (ex pendler)'!C106,""))</f>
        <v/>
      </c>
      <c r="D135" s="78" t="str">
        <f>IF(ISNUMBER('2014-basis (ex pendler)'!D106),'2014-basis (ex pendler)'!D106*D$9-G135,IF(ISTEXT('2014-basis (ex pendler)'!D106),'2014-basis (ex pendler)'!D106,""))</f>
        <v/>
      </c>
      <c r="F135" s="61">
        <v>0</v>
      </c>
      <c r="G135" s="60">
        <f t="shared" si="7"/>
        <v>0</v>
      </c>
    </row>
    <row r="136" spans="1:7" x14ac:dyDescent="0.2">
      <c r="A136" s="80" t="s">
        <v>53</v>
      </c>
      <c r="B136" s="77" t="str">
        <f>IF(ISNUMBER('2014-basis (ex pendler)'!B107),'2014-basis (ex pendler)'!B107*B$9,IF(ISTEXT('2014-basis (ex pendler)'!B107),'2014-basis (ex pendler)'!B107,""))</f>
        <v/>
      </c>
      <c r="C136" s="77" t="str">
        <f>IF(ISNUMBER('2014-basis (ex pendler)'!C107),'2014-basis (ex pendler)'!C107*C$9,IF(ISTEXT('2014-basis (ex pendler)'!C107),'2014-basis (ex pendler)'!C107,""))</f>
        <v/>
      </c>
      <c r="D136" s="78" t="str">
        <f>IF(ISNUMBER('2014-basis (ex pendler)'!D107),'2014-basis (ex pendler)'!D107*D$9-G136,IF(ISTEXT('2014-basis (ex pendler)'!D107),'2014-basis (ex pendler)'!D107,""))</f>
        <v/>
      </c>
      <c r="F136" s="61">
        <v>0</v>
      </c>
      <c r="G136" s="60">
        <f t="shared" si="7"/>
        <v>0</v>
      </c>
    </row>
    <row r="137" spans="1:7" x14ac:dyDescent="0.2">
      <c r="A137" s="81" t="s">
        <v>73</v>
      </c>
      <c r="B137" s="77">
        <f>IF(ISNUMBER('2014-basis (ex pendler)'!B108),'2014-basis (ex pendler)'!B108*B$9,IF(ISTEXT('2014-basis (ex pendler)'!B108),'2014-basis (ex pendler)'!B108,""))</f>
        <v>10613.487359484505</v>
      </c>
      <c r="C137" s="77" t="str">
        <f>IF(ISNUMBER('2014-basis (ex pendler)'!C108),'2014-basis (ex pendler)'!C108*C$9,IF(ISTEXT('2014-basis (ex pendler)'!C108),'2014-basis (ex pendler)'!C108,""))</f>
        <v/>
      </c>
      <c r="D137" s="78" t="str">
        <f>IF(ISNUMBER('2014-basis (ex pendler)'!D108),'2014-basis (ex pendler)'!D108*D$9-G137,IF(ISTEXT('2014-basis (ex pendler)'!D108),'2014-basis (ex pendler)'!D108,""))</f>
        <v/>
      </c>
      <c r="F137" s="61">
        <v>0</v>
      </c>
      <c r="G137" s="60">
        <f t="shared" si="7"/>
        <v>0</v>
      </c>
    </row>
    <row r="138" spans="1:7" x14ac:dyDescent="0.2">
      <c r="A138" s="81" t="s">
        <v>55</v>
      </c>
      <c r="B138" s="77">
        <f>IF(ISNUMBER('2014-basis (ex pendler)'!B109),'2014-basis (ex pendler)'!B109*B$9,IF(ISTEXT('2014-basis (ex pendler)'!B109),'2014-basis (ex pendler)'!B109,""))</f>
        <v>11597.525162505633</v>
      </c>
      <c r="C138" s="77" t="str">
        <f>IF(ISNUMBER('2014-basis (ex pendler)'!C109),'2014-basis (ex pendler)'!C109*C$9,IF(ISTEXT('2014-basis (ex pendler)'!C109),'2014-basis (ex pendler)'!C109,""))</f>
        <v/>
      </c>
      <c r="D138" s="78" t="str">
        <f>IF(ISNUMBER('2014-basis (ex pendler)'!D109),'2014-basis (ex pendler)'!D109*D$9-G138,IF(ISTEXT('2014-basis (ex pendler)'!D109),'2014-basis (ex pendler)'!D109,""))</f>
        <v/>
      </c>
      <c r="F138" s="61">
        <v>0</v>
      </c>
      <c r="G138" s="60">
        <f t="shared" si="7"/>
        <v>0</v>
      </c>
    </row>
    <row r="139" spans="1:7" x14ac:dyDescent="0.2">
      <c r="A139" s="81" t="s">
        <v>56</v>
      </c>
      <c r="B139" s="77">
        <f>IF(ISNUMBER('2014-basis (ex pendler)'!B110),'2014-basis (ex pendler)'!B110*B$9,IF(ISTEXT('2014-basis (ex pendler)'!B110),'2014-basis (ex pendler)'!B110,""))</f>
        <v>12581.573630869014</v>
      </c>
      <c r="C139" s="77" t="str">
        <f>IF(ISNUMBER('2014-basis (ex pendler)'!C110),'2014-basis (ex pendler)'!C110*C$9,IF(ISTEXT('2014-basis (ex pendler)'!C110),'2014-basis (ex pendler)'!C110,""))</f>
        <v/>
      </c>
      <c r="D139" s="78" t="str">
        <f>IF(ISNUMBER('2014-basis (ex pendler)'!D110),'2014-basis (ex pendler)'!D110*D$9-G139,IF(ISTEXT('2014-basis (ex pendler)'!D110),'2014-basis (ex pendler)'!D110,""))</f>
        <v/>
      </c>
      <c r="F139" s="61">
        <v>0</v>
      </c>
      <c r="G139" s="60">
        <f t="shared" si="7"/>
        <v>0</v>
      </c>
    </row>
    <row r="140" spans="1:7" x14ac:dyDescent="0.2">
      <c r="A140" s="81" t="s">
        <v>79</v>
      </c>
      <c r="B140" s="77" t="str">
        <f>IF(ISNUMBER('2014-basis (ex pendler)'!B111),'2014-basis (ex pendler)'!B111*B$9,IF(ISTEXT('2014-basis (ex pendler)'!B111),'2014-basis (ex pendler)'!B111,""))</f>
        <v/>
      </c>
      <c r="C140" s="77" t="str">
        <f>IF(ISNUMBER('2014-basis (ex pendler)'!C111),'2014-basis (ex pendler)'!C111*C$9,IF(ISTEXT('2014-basis (ex pendler)'!C111),'2014-basis (ex pendler)'!C111,""))</f>
        <v/>
      </c>
      <c r="D140" s="78">
        <f>IF(ISNUMBER('2014-basis (ex pendler)'!D111),'2014-basis (ex pendler)'!D111*D$9-G140,IF(ISTEXT('2014-basis (ex pendler)'!D111),'2014-basis (ex pendler)'!D111,""))</f>
        <v>2168.4486426723188</v>
      </c>
      <c r="F140" s="61">
        <v>337.86</v>
      </c>
      <c r="G140" s="60">
        <f t="shared" si="7"/>
        <v>349.10060219999997</v>
      </c>
    </row>
    <row r="141" spans="1:7" x14ac:dyDescent="0.2">
      <c r="A141" s="81" t="s">
        <v>57</v>
      </c>
      <c r="B141" s="77">
        <f>IF(ISNUMBER('2014-basis (ex pendler)'!B112),'2014-basis (ex pendler)'!B112*B$9,IF(ISTEXT('2014-basis (ex pendler)'!B112),'2014-basis (ex pendler)'!B112,""))</f>
        <v>841.33552366901404</v>
      </c>
      <c r="C141" s="77" t="str">
        <f>IF(ISNUMBER('2014-basis (ex pendler)'!C112),'2014-basis (ex pendler)'!C112*C$9,IF(ISTEXT('2014-basis (ex pendler)'!C112),'2014-basis (ex pendler)'!C112,""))</f>
        <v/>
      </c>
      <c r="D141" s="78" t="str">
        <f>IF(ISNUMBER('2014-basis (ex pendler)'!D112),'2014-basis (ex pendler)'!D112*D$9-G141,IF(ISTEXT('2014-basis (ex pendler)'!D112),'2014-basis (ex pendler)'!D112,""))</f>
        <v/>
      </c>
      <c r="F141" s="61">
        <v>0</v>
      </c>
      <c r="G141" s="60">
        <f t="shared" si="7"/>
        <v>0</v>
      </c>
    </row>
    <row r="142" spans="1:7" x14ac:dyDescent="0.2">
      <c r="A142" s="79"/>
      <c r="B142" s="77" t="str">
        <f>IF(ISNUMBER('2014-basis (ex pendler)'!B113),'2014-basis (ex pendler)'!B113*B$9,IF(ISTEXT('2014-basis (ex pendler)'!B113),'2014-basis (ex pendler)'!B113,""))</f>
        <v/>
      </c>
      <c r="C142" s="77" t="str">
        <f>IF(ISNUMBER('2014-basis (ex pendler)'!C113),'2014-basis (ex pendler)'!C113*C$9,IF(ISTEXT('2014-basis (ex pendler)'!C113),'2014-basis (ex pendler)'!C113,""))</f>
        <v/>
      </c>
      <c r="D142" s="78" t="str">
        <f>IF(ISNUMBER('2014-basis (ex pendler)'!D113),'2014-basis (ex pendler)'!D113*D$9-G142,IF(ISTEXT('2014-basis (ex pendler)'!D113),'2014-basis (ex pendler)'!D113,""))</f>
        <v/>
      </c>
      <c r="F142" s="61">
        <v>0</v>
      </c>
      <c r="G142" s="60">
        <f t="shared" si="7"/>
        <v>0</v>
      </c>
    </row>
    <row r="143" spans="1:7" x14ac:dyDescent="0.2">
      <c r="A143" s="80" t="s">
        <v>58</v>
      </c>
      <c r="B143" s="77" t="str">
        <f>IF(ISNUMBER('2014-basis (ex pendler)'!B114),'2014-basis (ex pendler)'!B114*B$9,IF(ISTEXT('2014-basis (ex pendler)'!B114),'2014-basis (ex pendler)'!B114,""))</f>
        <v/>
      </c>
      <c r="C143" s="77" t="str">
        <f>IF(ISNUMBER('2014-basis (ex pendler)'!C114),'2014-basis (ex pendler)'!C114*C$9,IF(ISTEXT('2014-basis (ex pendler)'!C114),'2014-basis (ex pendler)'!C114,""))</f>
        <v/>
      </c>
      <c r="D143" s="78" t="str">
        <f>IF(ISNUMBER('2014-basis (ex pendler)'!D114),'2014-basis (ex pendler)'!D114*D$9-G143,IF(ISTEXT('2014-basis (ex pendler)'!D114),'2014-basis (ex pendler)'!D114,""))</f>
        <v/>
      </c>
      <c r="F143" s="61">
        <v>0</v>
      </c>
      <c r="G143" s="60">
        <f t="shared" si="7"/>
        <v>0</v>
      </c>
    </row>
    <row r="144" spans="1:7" x14ac:dyDescent="0.2">
      <c r="A144" s="81" t="s">
        <v>59</v>
      </c>
      <c r="B144" s="77">
        <f>IF(ISNUMBER('2014-basis (ex pendler)'!B115),'2014-basis (ex pendler)'!B115*B$9,IF(ISTEXT('2014-basis (ex pendler)'!B115),'2014-basis (ex pendler)'!B115,""))</f>
        <v>194.4185239394366</v>
      </c>
      <c r="C144" s="77" t="str">
        <f>IF(ISNUMBER('2014-basis (ex pendler)'!C115),'2014-basis (ex pendler)'!C115*C$9,IF(ISTEXT('2014-basis (ex pendler)'!C115),'2014-basis (ex pendler)'!C115,""))</f>
        <v/>
      </c>
      <c r="D144" s="78" t="str">
        <f>IF(ISNUMBER('2014-basis (ex pendler)'!D115),'2014-basis (ex pendler)'!D115*D$9-G144,IF(ISTEXT('2014-basis (ex pendler)'!D115),'2014-basis (ex pendler)'!D115,""))</f>
        <v/>
      </c>
      <c r="F144" s="61">
        <v>0</v>
      </c>
      <c r="G144" s="60">
        <f t="shared" si="7"/>
        <v>0</v>
      </c>
    </row>
    <row r="145" spans="1:14" x14ac:dyDescent="0.2">
      <c r="A145" s="81" t="s">
        <v>60</v>
      </c>
      <c r="B145" s="77">
        <f>IF(ISNUMBER('2014-basis (ex pendler)'!B116),'2014-basis (ex pendler)'!B116*B$9,IF(ISTEXT('2014-basis (ex pendler)'!B116),'2014-basis (ex pendler)'!B116,""))</f>
        <v>268.02005083098589</v>
      </c>
      <c r="C145" s="77" t="str">
        <f>IF(ISNUMBER('2014-basis (ex pendler)'!C116),'2014-basis (ex pendler)'!C116*C$9,IF(ISTEXT('2014-basis (ex pendler)'!C116),'2014-basis (ex pendler)'!C116,""))</f>
        <v/>
      </c>
      <c r="D145" s="78" t="str">
        <f>IF(ISNUMBER('2014-basis (ex pendler)'!D116),'2014-basis (ex pendler)'!D116*D$9-G145,IF(ISTEXT('2014-basis (ex pendler)'!D116),'2014-basis (ex pendler)'!D116,""))</f>
        <v/>
      </c>
      <c r="F145" s="61">
        <v>0</v>
      </c>
      <c r="G145" s="60">
        <f t="shared" si="7"/>
        <v>0</v>
      </c>
    </row>
    <row r="146" spans="1:14" x14ac:dyDescent="0.2">
      <c r="A146" s="81" t="s">
        <v>61</v>
      </c>
      <c r="B146" s="77">
        <f>IF(ISNUMBER('2014-basis (ex pendler)'!B117),'2014-basis (ex pendler)'!B117*B$9,IF(ISTEXT('2014-basis (ex pendler)'!B117),'2014-basis (ex pendler)'!B117,""))</f>
        <v>343.58400069718306</v>
      </c>
      <c r="C146" s="77" t="str">
        <f>IF(ISNUMBER('2014-basis (ex pendler)'!C117),'2014-basis (ex pendler)'!C117*C$9,IF(ISTEXT('2014-basis (ex pendler)'!C117),'2014-basis (ex pendler)'!C117,""))</f>
        <v/>
      </c>
      <c r="D146" s="78" t="str">
        <f>IF(ISNUMBER('2014-basis (ex pendler)'!D117),'2014-basis (ex pendler)'!D117*D$9-G146,IF(ISTEXT('2014-basis (ex pendler)'!D117),'2014-basis (ex pendler)'!D117,""))</f>
        <v/>
      </c>
      <c r="F146" s="61">
        <v>0</v>
      </c>
      <c r="G146" s="60">
        <f t="shared" si="7"/>
        <v>0</v>
      </c>
    </row>
    <row r="147" spans="1:14" x14ac:dyDescent="0.2">
      <c r="A147" s="81" t="s">
        <v>62</v>
      </c>
      <c r="B147" s="77">
        <f>IF(ISNUMBER('2014-basis (ex pendler)'!B118),'2014-basis (ex pendler)'!B118*B$9,IF(ISTEXT('2014-basis (ex pendler)'!B118),'2014-basis (ex pendler)'!B118,""))</f>
        <v>445.32070045352111</v>
      </c>
      <c r="C147" s="77" t="str">
        <f>IF(ISNUMBER('2014-basis (ex pendler)'!C118),'2014-basis (ex pendler)'!C118*C$9,IF(ISTEXT('2014-basis (ex pendler)'!C118),'2014-basis (ex pendler)'!C118,""))</f>
        <v/>
      </c>
      <c r="D147" s="78" t="str">
        <f>IF(ISNUMBER('2014-basis (ex pendler)'!D118),'2014-basis (ex pendler)'!D118*D$9-G147,IF(ISTEXT('2014-basis (ex pendler)'!D118),'2014-basis (ex pendler)'!D118,""))</f>
        <v/>
      </c>
      <c r="F147" s="61">
        <v>0</v>
      </c>
      <c r="G147" s="60">
        <f t="shared" si="7"/>
        <v>0</v>
      </c>
    </row>
    <row r="148" spans="1:14" x14ac:dyDescent="0.2">
      <c r="A148" s="81" t="s">
        <v>63</v>
      </c>
      <c r="B148" s="77">
        <f>IF(ISNUMBER('2014-basis (ex pendler)'!B119),'2014-basis (ex pendler)'!B119*B$9,IF(ISTEXT('2014-basis (ex pendler)'!B119),'2014-basis (ex pendler)'!B119,""))</f>
        <v>286.60974237887325</v>
      </c>
      <c r="C148" s="77" t="str">
        <f>IF(ISNUMBER('2014-basis (ex pendler)'!C119),'2014-basis (ex pendler)'!C119*C$9,IF(ISTEXT('2014-basis (ex pendler)'!C119),'2014-basis (ex pendler)'!C119,""))</f>
        <v/>
      </c>
      <c r="D148" s="78" t="str">
        <f>IF(ISNUMBER('2014-basis (ex pendler)'!D119),'2014-basis (ex pendler)'!D119*D$9-G148,IF(ISTEXT('2014-basis (ex pendler)'!D119),'2014-basis (ex pendler)'!D119,""))</f>
        <v/>
      </c>
      <c r="F148" s="61">
        <v>0</v>
      </c>
      <c r="G148" s="60">
        <f t="shared" si="7"/>
        <v>0</v>
      </c>
    </row>
    <row r="149" spans="1:14" x14ac:dyDescent="0.2">
      <c r="A149" s="81" t="s">
        <v>64</v>
      </c>
      <c r="B149" s="77">
        <f>IF(ISNUMBER('2014-basis (ex pendler)'!B120),'2014-basis (ex pendler)'!B120*B$9,IF(ISTEXT('2014-basis (ex pendler)'!B120),'2014-basis (ex pendler)'!B120,""))</f>
        <v>28.657774635211268</v>
      </c>
      <c r="C149" s="77" t="str">
        <f>IF(ISNUMBER('2014-basis (ex pendler)'!C120),'2014-basis (ex pendler)'!C120*C$9,IF(ISTEXT('2014-basis (ex pendler)'!C120),'2014-basis (ex pendler)'!C120,""))</f>
        <v/>
      </c>
      <c r="D149" s="78" t="str">
        <f>IF(ISNUMBER('2014-basis (ex pendler)'!D120),'2014-basis (ex pendler)'!D120*D$9-G149,IF(ISTEXT('2014-basis (ex pendler)'!D120),'2014-basis (ex pendler)'!D120,""))</f>
        <v/>
      </c>
      <c r="F149" s="61">
        <v>0</v>
      </c>
      <c r="G149" s="60">
        <f t="shared" si="7"/>
        <v>0</v>
      </c>
    </row>
    <row r="150" spans="1:14" x14ac:dyDescent="0.2">
      <c r="A150" s="81" t="s">
        <v>65</v>
      </c>
      <c r="B150" s="77">
        <f>IF(ISNUMBER('2014-basis (ex pendler)'!B121),'2014-basis (ex pendler)'!B121*B$9,IF(ISTEXT('2014-basis (ex pendler)'!B121),'2014-basis (ex pendler)'!B121,""))</f>
        <v>83.392311080281686</v>
      </c>
      <c r="C150" s="77" t="str">
        <f>IF(ISNUMBER('2014-basis (ex pendler)'!C121),'2014-basis (ex pendler)'!C121*C$9,IF(ISTEXT('2014-basis (ex pendler)'!C121),'2014-basis (ex pendler)'!C121,""))</f>
        <v/>
      </c>
      <c r="D150" s="78" t="str">
        <f>IF(ISNUMBER('2014-basis (ex pendler)'!D121),'2014-basis (ex pendler)'!D121*D$9-G150,IF(ISTEXT('2014-basis (ex pendler)'!D121),'2014-basis (ex pendler)'!D121,""))</f>
        <v/>
      </c>
      <c r="F150" s="62">
        <v>0</v>
      </c>
      <c r="G150" s="63">
        <f t="shared" si="7"/>
        <v>0</v>
      </c>
    </row>
    <row r="151" spans="1:14" x14ac:dyDescent="0.2">
      <c r="A151" s="79"/>
      <c r="B151" s="77" t="str">
        <f>IF(ISNUMBER('2014-basis (ex pendler)'!B122),'2014-basis (ex pendler)'!B122*B$9,IF(ISTEXT('2014-basis (ex pendler)'!B122),'2014-basis (ex pendler)'!B122,""))</f>
        <v/>
      </c>
      <c r="C151" s="77" t="str">
        <f>IF(ISNUMBER('2014-basis (ex pendler)'!C122),'2014-basis (ex pendler)'!C122*C$9,IF(ISTEXT('2014-basis (ex pendler)'!C122),'2014-basis (ex pendler)'!C122,""))</f>
        <v/>
      </c>
      <c r="D151" s="78" t="str">
        <f>IF(ISNUMBER('2014-basis (ex pendler)'!D122),'2014-basis (ex pendler)'!D122*D$9-G151,IF(ISTEXT('2014-basis (ex pendler)'!D122),'2014-basis (ex pendler)'!D122,""))</f>
        <v/>
      </c>
    </row>
    <row r="152" spans="1:14" x14ac:dyDescent="0.2">
      <c r="A152" s="80" t="s">
        <v>66</v>
      </c>
      <c r="B152" s="77" t="str">
        <f>IF(ISNUMBER('2014-basis (ex pendler)'!B123),'2014-basis (ex pendler)'!B123*B$9,IF(ISTEXT('2014-basis (ex pendler)'!B123),'2014-basis (ex pendler)'!B123,""))</f>
        <v/>
      </c>
      <c r="C152" s="77" t="str">
        <f>IF(ISNUMBER('2014-basis (ex pendler)'!C123),'2014-basis (ex pendler)'!C123*C$9,IF(ISTEXT('2014-basis (ex pendler)'!C123),'2014-basis (ex pendler)'!C123,""))</f>
        <v/>
      </c>
      <c r="D152" s="78" t="str">
        <f>IF(ISNUMBER('2014-basis (ex pendler)'!D123),'2014-basis (ex pendler)'!D123*D$9-G152,IF(ISTEXT('2014-basis (ex pendler)'!D123),'2014-basis (ex pendler)'!D123,""))</f>
        <v/>
      </c>
    </row>
    <row r="153" spans="1:14" x14ac:dyDescent="0.2">
      <c r="A153" s="83" t="s">
        <v>67</v>
      </c>
      <c r="B153" s="84" t="str">
        <f>IF(ISNUMBER('2014-basis (ex pendler)'!B124),'2014-basis (ex pendler)'!B124*B$9,IF(ISTEXT('2014-basis (ex pendler)'!B124),'2014-basis (ex pendler)'!B124,""))</f>
        <v>Gratis</v>
      </c>
      <c r="C153" s="84" t="str">
        <f>IF(ISNUMBER('2014-basis (ex pendler)'!C124),'2014-basis (ex pendler)'!C124*C$9,IF(ISTEXT('2014-basis (ex pendler)'!C124),'2014-basis (ex pendler)'!C124,""))</f>
        <v/>
      </c>
      <c r="D153" s="85" t="str">
        <f>IF(ISNUMBER('2014-basis (ex pendler)'!D124),'2014-basis (ex pendler)'!D124*D$9-G153,IF(ISTEXT('2014-basis (ex pendler)'!D124),'2014-basis (ex pendler)'!D124,""))</f>
        <v/>
      </c>
    </row>
    <row r="154" spans="1:14" x14ac:dyDescent="0.2">
      <c r="A154" s="52"/>
      <c r="B154" s="53" t="str">
        <f>IF(ISNUMBER('Prisopregnede 2018-priser'!B159),'Prisopregnede 2018-priser'!B159*$B$9,IF(ISTEXT('Prisopregnede 2018-priser'!B159),'Prisopregnede 2018-priser'!B159,""))</f>
        <v/>
      </c>
      <c r="C154" s="53" t="str">
        <f>IF(ISNUMBER('Prisopregnede 2018-priser'!C159),'Prisopregnede 2018-priser'!C159*$B$9,IF(ISTEXT('Prisopregnede 2018-priser'!C159),'Prisopregnede 2018-priser'!C159,""))</f>
        <v/>
      </c>
      <c r="D154" s="53" t="str">
        <f>IF(ISNUMBER('Prisopregnede 2018-priser'!D159),'Prisopregnede 2018-priser'!D159*$B$9,IF(ISTEXT('Prisopregnede 2018-priser'!D159),'Prisopregnede 2018-priser'!D159,""))</f>
        <v/>
      </c>
    </row>
    <row r="155" spans="1:14" ht="15" x14ac:dyDescent="0.25">
      <c r="A155" s="104"/>
      <c r="B155" s="105" t="str">
        <f>A1</f>
        <v>2020-priser</v>
      </c>
      <c r="C155" s="198"/>
      <c r="D155" s="198"/>
      <c r="E155" s="105"/>
      <c r="F155" s="106"/>
      <c r="I155" s="121"/>
      <c r="J155" s="122" t="s">
        <v>86</v>
      </c>
      <c r="K155" s="197" t="s">
        <v>117</v>
      </c>
      <c r="L155" s="197"/>
      <c r="M155" s="122"/>
      <c r="N155" s="123"/>
    </row>
    <row r="156" spans="1:14" ht="15" x14ac:dyDescent="0.2">
      <c r="A156" s="113" t="s">
        <v>107</v>
      </c>
      <c r="B156" s="102" t="s">
        <v>108</v>
      </c>
      <c r="C156" s="102" t="s">
        <v>109</v>
      </c>
      <c r="D156" s="102" t="s">
        <v>110</v>
      </c>
      <c r="E156" s="102" t="s">
        <v>111</v>
      </c>
      <c r="F156" s="107" t="s">
        <v>112</v>
      </c>
      <c r="I156" s="125" t="s">
        <v>107</v>
      </c>
      <c r="J156" s="120" t="s">
        <v>108</v>
      </c>
      <c r="K156" s="120" t="s">
        <v>109</v>
      </c>
      <c r="L156" s="120" t="s">
        <v>110</v>
      </c>
      <c r="M156" s="120" t="s">
        <v>111</v>
      </c>
      <c r="N156" s="124" t="s">
        <v>112</v>
      </c>
    </row>
    <row r="157" spans="1:14" x14ac:dyDescent="0.2">
      <c r="A157" s="108" t="s">
        <v>15</v>
      </c>
      <c r="B157" s="103">
        <f>J157*$E$9</f>
        <v>110.55989</v>
      </c>
      <c r="C157" s="103">
        <f t="shared" ref="C157:F165" si="8">K157*$E$9</f>
        <v>110.55989</v>
      </c>
      <c r="D157" s="103">
        <f t="shared" si="8"/>
        <v>70.262360000000001</v>
      </c>
      <c r="E157" s="103">
        <f t="shared" si="8"/>
        <v>70.262360000000001</v>
      </c>
      <c r="F157" s="109">
        <f t="shared" si="8"/>
        <v>70.262360000000001</v>
      </c>
      <c r="I157" s="88" t="s">
        <v>15</v>
      </c>
      <c r="J157" s="87">
        <v>107</v>
      </c>
      <c r="K157" s="87">
        <v>107</v>
      </c>
      <c r="L157" s="87">
        <v>68</v>
      </c>
      <c r="M157" s="87">
        <v>68</v>
      </c>
      <c r="N157" s="60">
        <v>68</v>
      </c>
    </row>
    <row r="158" spans="1:14" x14ac:dyDescent="0.2">
      <c r="A158" s="108" t="s">
        <v>16</v>
      </c>
      <c r="B158" s="103">
        <f t="shared" ref="B158:B165" si="9">J158*$E$9</f>
        <v>55.796579999999992</v>
      </c>
      <c r="C158" s="103">
        <f t="shared" si="8"/>
        <v>55.796579999999992</v>
      </c>
      <c r="D158" s="103">
        <f t="shared" si="8"/>
        <v>35.131180000000001</v>
      </c>
      <c r="E158" s="103">
        <f t="shared" si="8"/>
        <v>35.131180000000001</v>
      </c>
      <c r="F158" s="109">
        <f t="shared" si="8"/>
        <v>35.131180000000001</v>
      </c>
      <c r="I158" s="88" t="s">
        <v>16</v>
      </c>
      <c r="J158" s="87">
        <v>54</v>
      </c>
      <c r="K158" s="87">
        <v>54</v>
      </c>
      <c r="L158" s="87">
        <v>34</v>
      </c>
      <c r="M158" s="87">
        <v>34</v>
      </c>
      <c r="N158" s="60">
        <v>34</v>
      </c>
    </row>
    <row r="159" spans="1:14" x14ac:dyDescent="0.2">
      <c r="A159" s="108" t="s">
        <v>24</v>
      </c>
      <c r="B159" s="103">
        <f t="shared" si="9"/>
        <v>1119.0314099999998</v>
      </c>
      <c r="C159" s="103">
        <f t="shared" si="8"/>
        <v>558.99906999999996</v>
      </c>
      <c r="D159" s="103">
        <f t="shared" si="8"/>
        <v>304.81464999999997</v>
      </c>
      <c r="E159" s="103">
        <f t="shared" si="8"/>
        <v>304.81464999999997</v>
      </c>
      <c r="F159" s="109">
        <f t="shared" si="8"/>
        <v>304.81464999999997</v>
      </c>
      <c r="I159" s="88" t="s">
        <v>24</v>
      </c>
      <c r="J159" s="87">
        <v>1083</v>
      </c>
      <c r="K159" s="87">
        <v>541</v>
      </c>
      <c r="L159" s="87">
        <v>295</v>
      </c>
      <c r="M159" s="87">
        <v>295</v>
      </c>
      <c r="N159" s="60">
        <v>295</v>
      </c>
    </row>
    <row r="160" spans="1:14" x14ac:dyDescent="0.2">
      <c r="A160" s="108" t="s">
        <v>25</v>
      </c>
      <c r="B160" s="103">
        <f t="shared" si="9"/>
        <v>1119.0314099999998</v>
      </c>
      <c r="C160" s="103">
        <f t="shared" si="8"/>
        <v>558.99906999999996</v>
      </c>
      <c r="D160" s="103">
        <f t="shared" si="8"/>
        <v>304.81464999999997</v>
      </c>
      <c r="E160" s="103">
        <f t="shared" si="8"/>
        <v>304.81464999999997</v>
      </c>
      <c r="F160" s="109">
        <f t="shared" si="8"/>
        <v>304.81464999999997</v>
      </c>
      <c r="I160" s="88" t="s">
        <v>25</v>
      </c>
      <c r="J160" s="87">
        <v>1083</v>
      </c>
      <c r="K160" s="87">
        <v>541</v>
      </c>
      <c r="L160" s="87">
        <v>295</v>
      </c>
      <c r="M160" s="87">
        <v>295</v>
      </c>
      <c r="N160" s="60">
        <v>295</v>
      </c>
    </row>
    <row r="161" spans="1:14" x14ac:dyDescent="0.2">
      <c r="A161" s="108" t="s">
        <v>113</v>
      </c>
      <c r="B161" s="103">
        <f t="shared" si="9"/>
        <v>1373.2158299999999</v>
      </c>
      <c r="C161" s="103">
        <f t="shared" si="8"/>
        <v>875.17968999999994</v>
      </c>
      <c r="D161" s="103">
        <f t="shared" si="8"/>
        <v>477.37073999999996</v>
      </c>
      <c r="E161" s="103">
        <f t="shared" si="8"/>
        <v>477.37073999999996</v>
      </c>
      <c r="F161" s="109">
        <f t="shared" si="8"/>
        <v>477.37073999999996</v>
      </c>
      <c r="I161" s="88" t="s">
        <v>113</v>
      </c>
      <c r="J161" s="87">
        <v>1329</v>
      </c>
      <c r="K161" s="87">
        <v>847</v>
      </c>
      <c r="L161" s="87">
        <v>462</v>
      </c>
      <c r="M161" s="87">
        <v>462</v>
      </c>
      <c r="N161" s="60">
        <v>462</v>
      </c>
    </row>
    <row r="162" spans="1:14" x14ac:dyDescent="0.2">
      <c r="A162" s="108" t="s">
        <v>114</v>
      </c>
      <c r="B162" s="103">
        <f t="shared" si="9"/>
        <v>1373.2158299999999</v>
      </c>
      <c r="C162" s="103">
        <f t="shared" si="8"/>
        <v>875.17968999999994</v>
      </c>
      <c r="D162" s="103">
        <f t="shared" si="8"/>
        <v>477.37073999999996</v>
      </c>
      <c r="E162" s="103">
        <f t="shared" si="8"/>
        <v>477.37073999999996</v>
      </c>
      <c r="F162" s="109">
        <f t="shared" si="8"/>
        <v>477.37073999999996</v>
      </c>
      <c r="I162" s="88" t="s">
        <v>114</v>
      </c>
      <c r="J162" s="87">
        <v>1329</v>
      </c>
      <c r="K162" s="87">
        <v>847</v>
      </c>
      <c r="L162" s="87">
        <v>462</v>
      </c>
      <c r="M162" s="87">
        <v>462</v>
      </c>
      <c r="N162" s="60">
        <v>462</v>
      </c>
    </row>
    <row r="163" spans="1:14" x14ac:dyDescent="0.2">
      <c r="A163" s="108" t="s">
        <v>41</v>
      </c>
      <c r="B163" s="103">
        <f t="shared" si="9"/>
        <v>1353.5836999999999</v>
      </c>
      <c r="C163" s="103">
        <f t="shared" si="8"/>
        <v>844.18158999999991</v>
      </c>
      <c r="D163" s="103">
        <f t="shared" si="8"/>
        <v>467.03803999999997</v>
      </c>
      <c r="E163" s="103">
        <f t="shared" si="8"/>
        <v>467.03803999999997</v>
      </c>
      <c r="F163" s="109">
        <f t="shared" si="8"/>
        <v>467.03803999999997</v>
      </c>
      <c r="I163" s="88" t="s">
        <v>41</v>
      </c>
      <c r="J163" s="87">
        <v>1310</v>
      </c>
      <c r="K163" s="87">
        <v>817</v>
      </c>
      <c r="L163" s="87">
        <v>452</v>
      </c>
      <c r="M163" s="87">
        <v>452</v>
      </c>
      <c r="N163" s="60">
        <v>452</v>
      </c>
    </row>
    <row r="164" spans="1:14" x14ac:dyDescent="0.2">
      <c r="A164" s="108" t="s">
        <v>42</v>
      </c>
      <c r="B164" s="103">
        <f t="shared" si="9"/>
        <v>1353.5836999999999</v>
      </c>
      <c r="C164" s="103">
        <f t="shared" si="8"/>
        <v>844.18158999999991</v>
      </c>
      <c r="D164" s="103">
        <f t="shared" si="8"/>
        <v>467.03803999999997</v>
      </c>
      <c r="E164" s="103">
        <f t="shared" si="8"/>
        <v>467.03803999999997</v>
      </c>
      <c r="F164" s="109">
        <f t="shared" si="8"/>
        <v>467.03803999999997</v>
      </c>
      <c r="I164" s="88" t="s">
        <v>42</v>
      </c>
      <c r="J164" s="87">
        <v>1310</v>
      </c>
      <c r="K164" s="87">
        <v>817</v>
      </c>
      <c r="L164" s="87">
        <v>452</v>
      </c>
      <c r="M164" s="87">
        <v>452</v>
      </c>
      <c r="N164" s="60">
        <v>452</v>
      </c>
    </row>
    <row r="165" spans="1:14" x14ac:dyDescent="0.2">
      <c r="A165" s="108" t="s">
        <v>48</v>
      </c>
      <c r="B165" s="103">
        <f t="shared" si="9"/>
        <v>212.85361999999998</v>
      </c>
      <c r="C165" s="103">
        <f t="shared" si="8"/>
        <v>212.85361999999998</v>
      </c>
      <c r="D165" s="103">
        <f t="shared" si="8"/>
        <v>131.22529</v>
      </c>
      <c r="E165" s="103">
        <f t="shared" si="8"/>
        <v>131.22529</v>
      </c>
      <c r="F165" s="109">
        <f>N165*$E$9</f>
        <v>131.22529</v>
      </c>
      <c r="I165" s="89" t="s">
        <v>48</v>
      </c>
      <c r="J165" s="90">
        <v>206</v>
      </c>
      <c r="K165" s="90">
        <v>206</v>
      </c>
      <c r="L165" s="90">
        <v>127</v>
      </c>
      <c r="M165" s="90">
        <v>127</v>
      </c>
      <c r="N165" s="63">
        <v>127</v>
      </c>
    </row>
    <row r="166" spans="1:14" x14ac:dyDescent="0.2">
      <c r="A166" s="110" t="s">
        <v>115</v>
      </c>
      <c r="B166" s="111">
        <v>0.1</v>
      </c>
      <c r="C166" s="111" t="str">
        <f>IF(ISNUMBER('2014-basis'!C160),'2014-basis'!C160*'Forudsætninger 2018 opregning'!$B$10,IF(ISTEXT('2014-basis'!C160),'2014-basis'!C160,""))</f>
        <v/>
      </c>
      <c r="D166" s="111" t="str">
        <f>IF(ISNUMBER('2014-basis'!D160),'2014-basis'!D160*'Forudsætninger 2018 opregning'!$B$12,IF(ISTEXT('2014-basis'!D160),'2014-basis'!D160,""))</f>
        <v/>
      </c>
      <c r="E166" s="111" t="str">
        <f>IF(ISNUMBER('2014-basis'!E160),'2014-basis'!E160*'Forudsætninger 2018 opregning'!$B$12,IF(ISTEXT('2014-basis'!E160),'2014-basis'!E160,""))</f>
        <v/>
      </c>
      <c r="F166" s="112" t="str">
        <f>IF(ISNUMBER('2014-basis'!F160),'2014-basis'!F160*'Forudsætninger 2018 opregning'!$B$12,IF(ISTEXT('2014-basis'!F160),'2014-basis'!F160,""))</f>
        <v/>
      </c>
      <c r="I166" s="52"/>
      <c r="J166" s="53"/>
      <c r="K166" s="53"/>
      <c r="L166" s="53"/>
      <c r="M166" s="53"/>
      <c r="N166" s="53"/>
    </row>
    <row r="167" spans="1:14" x14ac:dyDescent="0.2">
      <c r="A167" s="54"/>
      <c r="B167" s="55" t="str">
        <f>IF(ISNUMBER('Prisopregnede 2018-priser'!#REF!),'Prisopregnede 2018-priser'!#REF!*$B$9,IF(ISTEXT('Prisopregnede 2018-priser'!#REF!),'Prisopregnede 2018-priser'!#REF!,""))</f>
        <v/>
      </c>
      <c r="C167" s="55" t="str">
        <f>IF(ISNUMBER('Prisopregnede 2018-priser'!#REF!),'Prisopregnede 2018-priser'!#REF!*$B$9,IF(ISTEXT('Prisopregnede 2018-priser'!#REF!),'Prisopregnede 2018-priser'!#REF!,""))</f>
        <v/>
      </c>
      <c r="D167" s="55" t="str">
        <f>IF(ISNUMBER('Prisopregnede 2018-priser'!#REF!),'Prisopregnede 2018-priser'!#REF!*$B$9,IF(ISTEXT('Prisopregnede 2018-priser'!#REF!),'Prisopregnede 2018-priser'!#REF!,""))</f>
        <v/>
      </c>
      <c r="E167" s="54"/>
      <c r="F167" s="54"/>
    </row>
    <row r="168" spans="1:14" x14ac:dyDescent="0.2">
      <c r="B168" s="49" t="str">
        <f>IF(ISNUMBER('Prisopregnede 2018-priser'!B173),'Prisopregnede 2018-priser'!B173*$B$9,IF(ISTEXT('Prisopregnede 2018-priser'!B173),'Prisopregnede 2018-priser'!B173,""))</f>
        <v/>
      </c>
      <c r="C168" s="49" t="str">
        <f>IF(ISNUMBER('Prisopregnede 2018-priser'!C173),'Prisopregnede 2018-priser'!C173*$B$9,IF(ISTEXT('Prisopregnede 2018-priser'!C173),'Prisopregnede 2018-priser'!C173,""))</f>
        <v/>
      </c>
      <c r="D168" s="49" t="str">
        <f>IF(ISNUMBER('Prisopregnede 2018-priser'!D173),'Prisopregnede 2018-priser'!D173*$B$9,IF(ISTEXT('Prisopregnede 2018-priser'!D173),'Prisopregnede 2018-priser'!D173,""))</f>
        <v/>
      </c>
    </row>
    <row r="169" spans="1:14" ht="15.75" x14ac:dyDescent="0.25">
      <c r="A169" s="67" t="s">
        <v>75</v>
      </c>
      <c r="B169" s="69" t="str">
        <f>A1</f>
        <v>2020-priser</v>
      </c>
      <c r="C169" s="49" t="str">
        <f>IF(ISNUMBER('Prisopregnede 2018-priser'!C174),'Prisopregnede 2018-priser'!C174*$B$9,IF(ISTEXT('Prisopregnede 2018-priser'!C174),'Prisopregnede 2018-priser'!C174,""))</f>
        <v/>
      </c>
      <c r="D169" s="49" t="s">
        <v>99</v>
      </c>
    </row>
    <row r="170" spans="1:14" ht="45" x14ac:dyDescent="0.25">
      <c r="A170" s="114" t="s">
        <v>0</v>
      </c>
      <c r="B170" s="75" t="s">
        <v>74</v>
      </c>
      <c r="C170" s="50"/>
      <c r="D170" s="50"/>
    </row>
    <row r="171" spans="1:14" ht="15" x14ac:dyDescent="0.2">
      <c r="A171" s="115" t="s">
        <v>68</v>
      </c>
      <c r="B171" s="116" t="s">
        <v>99</v>
      </c>
      <c r="C171" s="50"/>
      <c r="D171" s="50"/>
    </row>
    <row r="172" spans="1:14" x14ac:dyDescent="0.2">
      <c r="A172" s="79"/>
      <c r="B172" s="95" t="str">
        <f>IF(ISNUMBER('Prisopregnede 2018-priser'!B177),'Prisopregnede 2018-priser'!B177*$B$9,IF(ISTEXT('Prisopregnede 2018-priser'!B177),'Prisopregnede 2018-priser'!B177,""))</f>
        <v/>
      </c>
      <c r="C172" s="50"/>
      <c r="D172" s="50"/>
    </row>
    <row r="173" spans="1:14" x14ac:dyDescent="0.2">
      <c r="A173" s="80" t="s">
        <v>69</v>
      </c>
      <c r="B173" s="95" t="str">
        <f>IF(ISNUMBER('Prisopregnede 2018-priser'!B178),'Prisopregnede 2018-priser'!B178*$B$9,IF(ISTEXT('Prisopregnede 2018-priser'!B178),'Prisopregnede 2018-priser'!B178,""))</f>
        <v/>
      </c>
      <c r="C173" s="50"/>
      <c r="D173" s="50"/>
    </row>
    <row r="174" spans="1:14" x14ac:dyDescent="0.2">
      <c r="A174" s="81" t="s">
        <v>69</v>
      </c>
      <c r="B174" s="78">
        <f>IF(ISNUMBER('2014-basis (ex pendler)'!D132),'2014-basis (ex pendler)'!D132*B$9,IF(ISTEXT('2014-basis (ex pendler)'!D132),'2014-basis (ex pendler)'!D132,""))</f>
        <v>254.3897434309859</v>
      </c>
      <c r="C174" s="50"/>
      <c r="D174" s="50"/>
    </row>
    <row r="175" spans="1:14" x14ac:dyDescent="0.2">
      <c r="A175" s="117"/>
      <c r="B175" s="118" t="str">
        <f>IF(ISNUMBER('Prisopregnede 2018-priser'!B180),'Prisopregnede 2018-priser'!B180*$B$9,IF(ISTEXT('Prisopregnede 2018-priser'!B180),'Prisopregnede 2018-priser'!B180,""))</f>
        <v/>
      </c>
      <c r="C175" s="49" t="str">
        <f>IF(ISNUMBER('Prisopregnede 2018-priser'!C180),'Prisopregnede 2018-priser'!C180*$B$9,IF(ISTEXT('Prisopregnede 2018-priser'!C180),'Prisopregnede 2018-priser'!C180,""))</f>
        <v/>
      </c>
      <c r="D175" s="49" t="str">
        <f>IF(ISNUMBER('Prisopregnede 2018-priser'!D180),'Prisopregnede 2018-priser'!D180*$B$9,IF(ISTEXT('Prisopregnede 2018-priser'!D180),'Prisopregnede 2018-priser'!D180,""))</f>
        <v/>
      </c>
    </row>
    <row r="176" spans="1:14" x14ac:dyDescent="0.2">
      <c r="A176" s="117"/>
      <c r="B176" s="118" t="str">
        <f>IF(ISNUMBER('Prisopregnede 2018-priser'!B181),'Prisopregnede 2018-priser'!B181*$B$9,IF(ISTEXT('Prisopregnede 2018-priser'!B181),'Prisopregnede 2018-priser'!B181,""))</f>
        <v/>
      </c>
      <c r="C176" s="49" t="str">
        <f>IF(ISNUMBER('Prisopregnede 2018-priser'!C181),'Prisopregnede 2018-priser'!C181*$B$9,IF(ISTEXT('Prisopregnede 2018-priser'!C181),'Prisopregnede 2018-priser'!C181,""))</f>
        <v/>
      </c>
      <c r="D176" s="49" t="str">
        <f>IF(ISNUMBER('Prisopregnede 2018-priser'!D181),'Prisopregnede 2018-priser'!D181*$B$9,IF(ISTEXT('Prisopregnede 2018-priser'!D181),'Prisopregnede 2018-priser'!D181,""))</f>
        <v/>
      </c>
    </row>
    <row r="177" spans="1:4" ht="15.75" x14ac:dyDescent="0.25">
      <c r="A177" s="67" t="s">
        <v>116</v>
      </c>
      <c r="B177" s="69" t="str">
        <f>A1</f>
        <v>2020-priser</v>
      </c>
      <c r="C177" s="49" t="str">
        <f>IF(ISNUMBER('Prisopregnede 2018-priser'!C182),'Prisopregnede 2018-priser'!C182*$B$9,IF(ISTEXT('Prisopregnede 2018-priser'!C182),'Prisopregnede 2018-priser'!C182,""))</f>
        <v/>
      </c>
      <c r="D177" s="49" t="str">
        <f>IF(ISNUMBER('Prisopregnede 2018-priser'!D182),'Prisopregnede 2018-priser'!D182*$B$9,IF(ISTEXT('Prisopregnede 2018-priser'!D182),'Prisopregnede 2018-priser'!D182,""))</f>
        <v/>
      </c>
    </row>
    <row r="178" spans="1:4" ht="15" x14ac:dyDescent="0.2">
      <c r="A178" s="117"/>
      <c r="B178" s="116" t="str">
        <f>IF(ISNUMBER('Prisopregnede 2018-priser'!#REF!),'Prisopregnede 2018-priser'!#REF!*$B$9,IF(ISTEXT('Prisopregnede 2018-priser'!#REF!),'Prisopregnede 2018-priser'!#REF!,""))</f>
        <v/>
      </c>
      <c r="C178" s="49" t="str">
        <f>IF(ISNUMBER('Prisopregnede 2018-priser'!C183),'Prisopregnede 2018-priser'!C183*$B$9,IF(ISTEXT('Prisopregnede 2018-priser'!C183),'Prisopregnede 2018-priser'!C183,""))</f>
        <v/>
      </c>
      <c r="D178" s="49" t="str">
        <f>IF(ISNUMBER('Prisopregnede 2018-priser'!D183),'Prisopregnede 2018-priser'!D183*$B$9,IF(ISTEXT('Prisopregnede 2018-priser'!D183),'Prisopregnede 2018-priser'!D183,""))</f>
        <v/>
      </c>
    </row>
    <row r="179" spans="1:4" x14ac:dyDescent="0.2">
      <c r="A179" s="117" t="s">
        <v>89</v>
      </c>
      <c r="B179" s="78">
        <f>IF(ISNUMBER('2014-basis (ex pendler)'!B140),'2014-basis (ex pendler)'!B140*B$9,IF(ISTEXT('2014-basis (ex pendler)'!B140),'2014-basis (ex pendler)'!B140,""))</f>
        <v>333.80388185070422</v>
      </c>
      <c r="C179" s="49" t="str">
        <f>IF(ISNUMBER('Prisopregnede 2018-priser'!C184),'Prisopregnede 2018-priser'!C184*$B$9,IF(ISTEXT('Prisopregnede 2018-priser'!C184),'Prisopregnede 2018-priser'!C184,""))</f>
        <v/>
      </c>
      <c r="D179" s="49" t="str">
        <f>IF(ISNUMBER('Prisopregnede 2018-priser'!D184),'Prisopregnede 2018-priser'!D184*$B$9,IF(ISTEXT('Prisopregnede 2018-priser'!D184),'Prisopregnede 2018-priser'!D184,""))</f>
        <v/>
      </c>
    </row>
    <row r="180" spans="1:4" x14ac:dyDescent="0.2">
      <c r="A180" s="117" t="s">
        <v>90</v>
      </c>
      <c r="B180" s="78">
        <f>IF(ISNUMBER('2014-basis (ex pendler)'!B141),'2014-basis (ex pendler)'!B141*B$9,IF(ISTEXT('2014-basis (ex pendler)'!B141),'2014-basis (ex pendler)'!B141,""))</f>
        <v>166.28335107464787</v>
      </c>
      <c r="C180" s="49" t="str">
        <f>IF(ISNUMBER('Prisopregnede 2018-priser'!C185),'Prisopregnede 2018-priser'!C185*$B$9,IF(ISTEXT('Prisopregnede 2018-priser'!C185),'Prisopregnede 2018-priser'!C185,""))</f>
        <v/>
      </c>
      <c r="D180" s="49" t="str">
        <f>IF(ISNUMBER('Prisopregnede 2018-priser'!D185),'Prisopregnede 2018-priser'!D185*$B$9,IF(ISTEXT('Prisopregnede 2018-priser'!D185),'Prisopregnede 2018-priser'!D185,""))</f>
        <v/>
      </c>
    </row>
    <row r="181" spans="1:4" x14ac:dyDescent="0.2">
      <c r="A181" s="117" t="s">
        <v>17</v>
      </c>
      <c r="B181" s="78">
        <f>IF(ISNUMBER('2014-basis (ex pendler)'!B142),'2014-basis (ex pendler)'!B142*B$9,IF(ISTEXT('2014-basis (ex pendler)'!B142),'2014-basis (ex pendler)'!B142,""))</f>
        <v>106.7174145887324</v>
      </c>
      <c r="C181" s="49" t="str">
        <f>IF(ISNUMBER('Prisopregnede 2018-priser'!C186),'Prisopregnede 2018-priser'!C186*$B$9,IF(ISTEXT('Prisopregnede 2018-priser'!C186),'Prisopregnede 2018-priser'!C186,""))</f>
        <v/>
      </c>
      <c r="D181" s="49" t="str">
        <f>IF(ISNUMBER('Prisopregnede 2018-priser'!D186),'Prisopregnede 2018-priser'!D186*$B$9,IF(ISTEXT('Prisopregnede 2018-priser'!D186),'Prisopregnede 2018-priser'!D186,""))</f>
        <v/>
      </c>
    </row>
    <row r="182" spans="1:4" x14ac:dyDescent="0.2">
      <c r="A182" s="119" t="s">
        <v>93</v>
      </c>
      <c r="B182" s="85">
        <f>IF(ISNUMBER('2014-basis (ex pendler)'!B143),'2014-basis (ex pendler)'!B143*B$9,IF(ISTEXT('2014-basis (ex pendler)'!B143),'2014-basis (ex pendler)'!B143,""))</f>
        <v>479.94040140845067</v>
      </c>
      <c r="C182" s="49" t="str">
        <f>IF(ISNUMBER('Prisopregnede 2018-priser'!C187),'Prisopregnede 2018-priser'!C187*$B$9,IF(ISTEXT('Prisopregnede 2018-priser'!C187),'Prisopregnede 2018-priser'!C187,""))</f>
        <v/>
      </c>
      <c r="D182" s="49" t="str">
        <f>IF(ISNUMBER('Prisopregnede 2018-priser'!D187),'Prisopregnede 2018-priser'!D187*$B$9,IF(ISTEXT('Prisopregnede 2018-priser'!D187),'Prisopregnede 2018-priser'!D187,""))</f>
        <v/>
      </c>
    </row>
    <row r="183" spans="1:4" x14ac:dyDescent="0.2">
      <c r="B183" s="53"/>
    </row>
  </sheetData>
  <mergeCells count="6">
    <mergeCell ref="C75:D75"/>
    <mergeCell ref="K75:L75"/>
    <mergeCell ref="C155:D155"/>
    <mergeCell ref="K155:L155"/>
    <mergeCell ref="F12:F13"/>
    <mergeCell ref="F92:F93"/>
  </mergeCells>
  <pageMargins left="0.70866141732283472" right="0.70866141732283472" top="0.74803149606299213" bottom="0.74803149606299213" header="0.31496062992125984" footer="0.31496062992125984"/>
  <pageSetup paperSize="9" scale="45" fitToHeight="2" orientation="portrait" r:id="rId1"/>
  <headerFooter>
    <oddHeader>&amp;R&amp;"Arial,Fed"&amp;14Bilag 1, side 2</oddHeader>
  </headerFooter>
  <rowBreaks count="1" manualBreakCount="1">
    <brk id="88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N175"/>
  <sheetViews>
    <sheetView zoomScaleNormal="100" workbookViewId="0">
      <selection activeCell="H160" sqref="H160"/>
    </sheetView>
  </sheetViews>
  <sheetFormatPr defaultColWidth="9.140625" defaultRowHeight="12.75" x14ac:dyDescent="0.2"/>
  <cols>
    <col min="1" max="1" width="82.28515625" style="3" bestFit="1" customWidth="1"/>
    <col min="2" max="3" width="19.7109375" style="21" customWidth="1"/>
    <col min="4" max="4" width="21.140625" style="21" customWidth="1"/>
    <col min="5" max="5" width="14.42578125" style="3" customWidth="1"/>
    <col min="6" max="6" width="14.7109375" style="3" customWidth="1"/>
    <col min="7" max="8" width="9.140625" style="3"/>
    <col min="9" max="9" width="70.28515625" style="3" bestFit="1" customWidth="1"/>
    <col min="10" max="10" width="13.5703125" style="3" bestFit="1" customWidth="1"/>
    <col min="11" max="11" width="17" style="3" customWidth="1"/>
    <col min="12" max="12" width="16.28515625" style="3" customWidth="1"/>
    <col min="13" max="13" width="14.85546875" style="3" customWidth="1"/>
    <col min="14" max="14" width="16.28515625" style="3" customWidth="1"/>
    <col min="15" max="16384" width="9.140625" style="3"/>
  </cols>
  <sheetData>
    <row r="1" spans="1:8" ht="13.5" thickBot="1" x14ac:dyDescent="0.25">
      <c r="A1" s="37" t="s">
        <v>102</v>
      </c>
      <c r="B1" s="38"/>
    </row>
    <row r="2" spans="1:8" x14ac:dyDescent="0.2">
      <c r="A2" t="s">
        <v>103</v>
      </c>
      <c r="B2" s="11">
        <v>1.7000000000000001E-2</v>
      </c>
    </row>
    <row r="3" spans="1:8" ht="13.5" thickBot="1" x14ac:dyDescent="0.25">
      <c r="A3" s="35" t="s">
        <v>105</v>
      </c>
      <c r="B3" s="36">
        <f>(1+B2)</f>
        <v>1.0169999999999999</v>
      </c>
    </row>
    <row r="5" spans="1:8" ht="15.75" x14ac:dyDescent="0.25">
      <c r="A5" s="41" t="s">
        <v>76</v>
      </c>
      <c r="B5" s="42" t="s">
        <v>101</v>
      </c>
      <c r="C5" s="42" t="str">
        <f>B5</f>
        <v>2019-priser</v>
      </c>
      <c r="D5" s="42" t="str">
        <f>C5</f>
        <v>2019-priser</v>
      </c>
    </row>
    <row r="6" spans="1:8" ht="15" x14ac:dyDescent="0.25">
      <c r="A6" s="10"/>
      <c r="B6" s="18"/>
      <c r="C6" s="18"/>
      <c r="D6" s="18"/>
    </row>
    <row r="7" spans="1:8" ht="45" x14ac:dyDescent="0.2">
      <c r="A7" s="39" t="s">
        <v>0</v>
      </c>
      <c r="B7" s="40" t="s">
        <v>1</v>
      </c>
      <c r="C7" s="40" t="s">
        <v>2</v>
      </c>
      <c r="D7" s="40" t="s">
        <v>104</v>
      </c>
    </row>
    <row r="8" spans="1:8" ht="15.75" x14ac:dyDescent="0.25">
      <c r="A8" s="17" t="s">
        <v>4</v>
      </c>
      <c r="B8" s="13"/>
      <c r="C8" s="13"/>
      <c r="D8" s="13"/>
    </row>
    <row r="9" spans="1:8" x14ac:dyDescent="0.2">
      <c r="A9" s="5"/>
      <c r="B9" s="13"/>
      <c r="C9" s="13"/>
      <c r="D9" s="13"/>
    </row>
    <row r="10" spans="1:8" x14ac:dyDescent="0.2">
      <c r="A10" s="4" t="s">
        <v>5</v>
      </c>
      <c r="B10" s="13"/>
      <c r="C10" s="13"/>
      <c r="D10" s="13"/>
    </row>
    <row r="11" spans="1:8" x14ac:dyDescent="0.2">
      <c r="A11" s="6" t="s">
        <v>6</v>
      </c>
      <c r="B11" s="12">
        <f>IF(ISNUMBER('Prisopregnede 2018-priser'!B8),'Prisopregnede 2018-priser'!B8*$B$3,IF(ISTEXT('Prisopregnede 2018-priser'!B8),'Prisopregnede 2018-priser'!B8,""))</f>
        <v>203.37005959970247</v>
      </c>
      <c r="C11" s="12" t="str">
        <f>IF(ISNUMBER('Prisopregnede 2018-priser'!C8),'Prisopregnede 2018-priser'!C8*$B$3,IF(ISTEXT('Prisopregnede 2018-priser'!C8),'Prisopregnede 2018-priser'!C8,""))</f>
        <v/>
      </c>
      <c r="D11" s="12">
        <f>IF(ISNUMBER('Prisopregnede 2018-priser'!D8),'Prisopregnede 2018-priser'!D8*$B$3,IF(ISTEXT('Prisopregnede 2018-priser'!D8),'Prisopregnede 2018-priser'!D8,""))</f>
        <v>64.317889413926309</v>
      </c>
      <c r="F11" s="48"/>
      <c r="G11"/>
      <c r="H11"/>
    </row>
    <row r="12" spans="1:8" x14ac:dyDescent="0.2">
      <c r="A12" s="6" t="s">
        <v>7</v>
      </c>
      <c r="B12" s="12">
        <f>IF(ISNUMBER('Prisopregnede 2018-priser'!B9),'Prisopregnede 2018-priser'!B9*$B$3,IF(ISTEXT('Prisopregnede 2018-priser'!B9),'Prisopregnede 2018-priser'!B9,""))</f>
        <v>101.68502979985124</v>
      </c>
      <c r="C12" s="13" t="str">
        <f>IF(ISNUMBER('Prisopregnede 2018-priser'!C9),'Prisopregnede 2018-priser'!C9*$B$3,IF(ISTEXT('Prisopregnede 2018-priser'!C9),'Prisopregnede 2018-priser'!C9,""))</f>
        <v/>
      </c>
      <c r="D12" s="12">
        <f>IF(ISNUMBER('Prisopregnede 2018-priser'!D9),'Prisopregnede 2018-priser'!D9*$B$3,IF(ISTEXT('Prisopregnede 2018-priser'!D9),'Prisopregnede 2018-priser'!D9,""))</f>
        <v>44.705305869089173</v>
      </c>
      <c r="F12" s="48"/>
      <c r="G12"/>
      <c r="H12"/>
    </row>
    <row r="13" spans="1:8" x14ac:dyDescent="0.2">
      <c r="A13" s="6" t="s">
        <v>8</v>
      </c>
      <c r="B13" s="12" t="str">
        <f>IF(ISNUMBER('Prisopregnede 2018-priser'!B10),'Prisopregnede 2018-priser'!B10*$B$3,IF(ISTEXT('Prisopregnede 2018-priser'!B10),'Prisopregnede 2018-priser'!B10,""))</f>
        <v>Gratis</v>
      </c>
      <c r="C13" s="13" t="str">
        <f>IF(ISNUMBER('Prisopregnede 2018-priser'!C10),'Prisopregnede 2018-priser'!C10*$B$3,IF(ISTEXT('Prisopregnede 2018-priser'!C10),'Prisopregnede 2018-priser'!C10,""))</f>
        <v/>
      </c>
      <c r="D13" s="12" t="str">
        <f>IF(ISNUMBER('Prisopregnede 2018-priser'!D10),'Prisopregnede 2018-priser'!D10*$B$3,IF(ISTEXT('Prisopregnede 2018-priser'!D10),'Prisopregnede 2018-priser'!D10,""))</f>
        <v/>
      </c>
      <c r="F13" s="48"/>
      <c r="G13"/>
      <c r="H13"/>
    </row>
    <row r="14" spans="1:8" x14ac:dyDescent="0.2">
      <c r="A14" s="6" t="s">
        <v>10</v>
      </c>
      <c r="B14" s="12">
        <f>IF(ISNUMBER('Prisopregnede 2018-priser'!B11),'Prisopregnede 2018-priser'!B11*$B$3,IF(ISTEXT('Prisopregnede 2018-priser'!B11),'Prisopregnede 2018-priser'!B11,""))</f>
        <v>101.68502979985124</v>
      </c>
      <c r="C14" s="13" t="str">
        <f>IF(ISNUMBER('Prisopregnede 2018-priser'!C11),'Prisopregnede 2018-priser'!C11*$B$3,IF(ISTEXT('Prisopregnede 2018-priser'!C11),'Prisopregnede 2018-priser'!C11,""))</f>
        <v/>
      </c>
      <c r="D14" s="12">
        <f>IF(ISNUMBER('Prisopregnede 2018-priser'!D11),'Prisopregnede 2018-priser'!D11*$B$3,IF(ISTEXT('Prisopregnede 2018-priser'!D11),'Prisopregnede 2018-priser'!D11,""))</f>
        <v>44.705305869089173</v>
      </c>
      <c r="F14" s="48"/>
      <c r="G14"/>
      <c r="H14"/>
    </row>
    <row r="15" spans="1:8" x14ac:dyDescent="0.2">
      <c r="A15" s="6" t="s">
        <v>11</v>
      </c>
      <c r="B15" s="12">
        <f>IF(ISNUMBER('Prisopregnede 2018-priser'!B12),'Prisopregnede 2018-priser'!B12*$B$3,IF(ISTEXT('Prisopregnede 2018-priser'!B12),'Prisopregnede 2018-priser'!B12,""))</f>
        <v>101.68502979985124</v>
      </c>
      <c r="C15" s="13" t="str">
        <f>IF(ISNUMBER('Prisopregnede 2018-priser'!C12),'Prisopregnede 2018-priser'!C12*$B$3,IF(ISTEXT('Prisopregnede 2018-priser'!C12),'Prisopregnede 2018-priser'!C12,""))</f>
        <v/>
      </c>
      <c r="D15" s="12">
        <f>IF(ISNUMBER('Prisopregnede 2018-priser'!D12),'Prisopregnede 2018-priser'!D12*$B$3,IF(ISTEXT('Prisopregnede 2018-priser'!D12),'Prisopregnede 2018-priser'!D12,""))</f>
        <v>44.705305869089173</v>
      </c>
      <c r="F15" s="48"/>
      <c r="G15"/>
      <c r="H15"/>
    </row>
    <row r="16" spans="1:8" x14ac:dyDescent="0.2">
      <c r="A16" s="7" t="s">
        <v>12</v>
      </c>
      <c r="B16" s="12">
        <f>IF(ISNUMBER('Prisopregnede 2018-priser'!B13),'Prisopregnede 2018-priser'!B13*$B$3,IF(ISTEXT('Prisopregnede 2018-priser'!B13),'Prisopregnede 2018-priser'!B13,""))</f>
        <v>151.48410523365689</v>
      </c>
      <c r="C16" s="13" t="str">
        <f>IF(ISNUMBER('Prisopregnede 2018-priser'!C13),'Prisopregnede 2018-priser'!C13*$B$3,IF(ISTEXT('Prisopregnede 2018-priser'!C13),'Prisopregnede 2018-priser'!C13,""))</f>
        <v/>
      </c>
      <c r="D16" s="12" t="str">
        <f>IF(ISNUMBER('Prisopregnede 2018-priser'!D13),'Prisopregnede 2018-priser'!D13*$B$3,IF(ISTEXT('Prisopregnede 2018-priser'!D13),'Prisopregnede 2018-priser'!D13,""))</f>
        <v/>
      </c>
      <c r="F16" s="48"/>
      <c r="G16"/>
      <c r="H16"/>
    </row>
    <row r="17" spans="1:8" x14ac:dyDescent="0.2">
      <c r="A17" s="6" t="s">
        <v>13</v>
      </c>
      <c r="B17" s="12">
        <f>IF(ISNUMBER('Prisopregnede 2018-priser'!B14),'Prisopregnede 2018-priser'!B14*$B$3,IF(ISTEXT('Prisopregnede 2018-priser'!B14),'Prisopregnede 2018-priser'!B14,""))</f>
        <v>81.568364356584496</v>
      </c>
      <c r="C17" s="12" t="str">
        <f>IF(ISNUMBER('Prisopregnede 2018-priser'!C14),'Prisopregnede 2018-priser'!C14*$B$3,IF(ISTEXT('Prisopregnede 2018-priser'!C14),'Prisopregnede 2018-priser'!C14,""))</f>
        <v/>
      </c>
      <c r="D17" s="12" t="str">
        <f>IF(ISNUMBER('Prisopregnede 2018-priser'!D14),'Prisopregnede 2018-priser'!D14*$B$3,IF(ISTEXT('Prisopregnede 2018-priser'!D14),'Prisopregnede 2018-priser'!D14,""))</f>
        <v/>
      </c>
      <c r="F17" s="48"/>
      <c r="G17"/>
      <c r="H17"/>
    </row>
    <row r="18" spans="1:8" x14ac:dyDescent="0.2">
      <c r="A18" s="5"/>
      <c r="B18" s="12" t="str">
        <f>IF(ISNUMBER('Prisopregnede 2018-priser'!B15),'Prisopregnede 2018-priser'!B15*$B$3,IF(ISTEXT('Prisopregnede 2018-priser'!B15),'Prisopregnede 2018-priser'!B15,""))</f>
        <v/>
      </c>
      <c r="C18" s="12" t="str">
        <f>IF(ISNUMBER('Prisopregnede 2018-priser'!C15),'Prisopregnede 2018-priser'!C15*$B$3,IF(ISTEXT('Prisopregnede 2018-priser'!C15),'Prisopregnede 2018-priser'!C15,""))</f>
        <v/>
      </c>
      <c r="D18" s="12" t="str">
        <f>IF(ISNUMBER('Prisopregnede 2018-priser'!D15),'Prisopregnede 2018-priser'!D15*$B$3,IF(ISTEXT('Prisopregnede 2018-priser'!D15),'Prisopregnede 2018-priser'!D15,""))</f>
        <v/>
      </c>
      <c r="F18" s="48"/>
      <c r="G18"/>
      <c r="H18"/>
    </row>
    <row r="19" spans="1:8" x14ac:dyDescent="0.2">
      <c r="A19" s="4" t="s">
        <v>17</v>
      </c>
      <c r="B19" s="12" t="str">
        <f>IF(ISNUMBER('Prisopregnede 2018-priser'!B16),'Prisopregnede 2018-priser'!B16*$B$3,IF(ISTEXT('Prisopregnede 2018-priser'!B16),'Prisopregnede 2018-priser'!B16,""))</f>
        <v/>
      </c>
      <c r="C19" s="12" t="str">
        <f>IF(ISNUMBER('Prisopregnede 2018-priser'!C16),'Prisopregnede 2018-priser'!C16*$B$3,IF(ISTEXT('Prisopregnede 2018-priser'!C16),'Prisopregnede 2018-priser'!C16,""))</f>
        <v/>
      </c>
      <c r="D19" s="12" t="str">
        <f>IF(ISNUMBER('Prisopregnede 2018-priser'!D16),'Prisopregnede 2018-priser'!D16*$B$3,IF(ISTEXT('Prisopregnede 2018-priser'!D16),'Prisopregnede 2018-priser'!D16,""))</f>
        <v/>
      </c>
      <c r="F19" s="48"/>
      <c r="G19"/>
      <c r="H19"/>
    </row>
    <row r="20" spans="1:8" x14ac:dyDescent="0.2">
      <c r="A20" s="6" t="s">
        <v>18</v>
      </c>
      <c r="B20" s="12">
        <f>IF(ISNUMBER('Prisopregnede 2018-priser'!B17),'Prisopregnede 2018-priser'!B17*$B$3,IF(ISTEXT('Prisopregnede 2018-priser'!B17),'Prisopregnede 2018-priser'!B17,""))</f>
        <v>1189.383278553797</v>
      </c>
      <c r="C20" s="12" t="str">
        <f>IF(ISNUMBER('Prisopregnede 2018-priser'!C17),'Prisopregnede 2018-priser'!C17*$B$3,IF(ISTEXT('Prisopregnede 2018-priser'!C17),'Prisopregnede 2018-priser'!C17,""))</f>
        <v/>
      </c>
      <c r="D20" s="12">
        <f>IF(ISNUMBER('Prisopregnede 2018-priser'!D17),'Prisopregnede 2018-priser'!D17*$B$3,IF(ISTEXT('Prisopregnede 2018-priser'!D17),'Prisopregnede 2018-priser'!D17,""))</f>
        <v>337.5900033547598</v>
      </c>
      <c r="F20" s="48"/>
      <c r="G20"/>
      <c r="H20"/>
    </row>
    <row r="21" spans="1:8" x14ac:dyDescent="0.2">
      <c r="A21" s="6" t="s">
        <v>19</v>
      </c>
      <c r="B21" s="12">
        <f>IF(ISNUMBER('Prisopregnede 2018-priser'!B18),'Prisopregnede 2018-priser'!B18*$B$3,IF(ISTEXT('Prisopregnede 2018-priser'!B18),'Prisopregnede 2018-priser'!B18,""))</f>
        <v>1427.2662902409998</v>
      </c>
      <c r="C21" s="12" t="str">
        <f>IF(ISNUMBER('Prisopregnede 2018-priser'!C18),'Prisopregnede 2018-priser'!C18*$B$3,IF(ISTEXT('Prisopregnede 2018-priser'!C18),'Prisopregnede 2018-priser'!C18,""))</f>
        <v/>
      </c>
      <c r="D21" s="12">
        <f>IF(ISNUMBER('Prisopregnede 2018-priser'!D18),'Prisopregnede 2018-priser'!D18*$B$3,IF(ISTEXT('Prisopregnede 2018-priser'!D18),'Prisopregnede 2018-priser'!D18,""))</f>
        <v>420.54760937251285</v>
      </c>
      <c r="F21" s="48"/>
      <c r="G21"/>
      <c r="H21"/>
    </row>
    <row r="22" spans="1:8" x14ac:dyDescent="0.2">
      <c r="A22" s="6" t="s">
        <v>20</v>
      </c>
      <c r="B22" s="12">
        <f>IF(ISNUMBER('Prisopregnede 2018-priser'!B19),'Prisopregnede 2018-priser'!B19*$B$3,IF(ISTEXT('Prisopregnede 2018-priser'!B19),'Prisopregnede 2018-priser'!B19,""))</f>
        <v>383.31834600558574</v>
      </c>
      <c r="C22" s="12">
        <f>IF(ISNUMBER('Prisopregnede 2018-priser'!C19),'Prisopregnede 2018-priser'!C19*$B$3,IF(ISTEXT('Prisopregnede 2018-priser'!C19),'Prisopregnede 2018-priser'!C19,""))</f>
        <v>594.69693592393457</v>
      </c>
      <c r="D22" s="12">
        <f>IF(ISNUMBER('Prisopregnede 2018-priser'!D19),'Prisopregnede 2018-priser'!D19*$B$3,IF(ISTEXT('Prisopregnede 2018-priser'!D19),'Prisopregnede 2018-priser'!D19,""))</f>
        <v>181.51213203659819</v>
      </c>
      <c r="F22" s="48"/>
      <c r="G22"/>
      <c r="H22"/>
    </row>
    <row r="23" spans="1:8" x14ac:dyDescent="0.2">
      <c r="A23" s="6" t="s">
        <v>21</v>
      </c>
      <c r="B23" s="12">
        <f>IF(ISNUMBER('Prisopregnede 2018-priser'!B20),'Prisopregnede 2018-priser'!B20*$B$3,IF(ISTEXT('Prisopregnede 2018-priser'!B20),'Prisopregnede 2018-priser'!B20,""))</f>
        <v>489.31484649285642</v>
      </c>
      <c r="C23" s="12">
        <f>IF(ISNUMBER('Prisopregnede 2018-priser'!C20),'Prisopregnede 2018-priser'!C20*$B$3,IF(ISTEXT('Prisopregnede 2018-priser'!C20),'Prisopregnede 2018-priser'!C20,""))</f>
        <v>713.6278484734637</v>
      </c>
      <c r="D23" s="12">
        <f>IF(ISNUMBER('Prisopregnede 2018-priser'!D20),'Prisopregnede 2018-priser'!D20*$B$3,IF(ISTEXT('Prisopregnede 2018-priser'!D20),'Prisopregnede 2018-priser'!D20,""))</f>
        <v>228.90834646592887</v>
      </c>
      <c r="F23" s="48"/>
      <c r="G23"/>
      <c r="H23"/>
    </row>
    <row r="24" spans="1:8" x14ac:dyDescent="0.2">
      <c r="A24" s="6" t="s">
        <v>22</v>
      </c>
      <c r="B24" s="12">
        <f>IF(ISNUMBER('Prisopregnede 2018-priser'!B21),'Prisopregnede 2018-priser'!B21*$B$3,IF(ISTEXT('Prisopregnede 2018-priser'!B21),'Prisopregnede 2018-priser'!B21,""))</f>
        <v>441.24247799283296</v>
      </c>
      <c r="C24" s="12">
        <f>IF(ISNUMBER('Prisopregnede 2018-priser'!C21),'Prisopregnede 2018-priser'!C21*$B$3,IF(ISTEXT('Prisopregnede 2018-priser'!C21),'Prisopregnede 2018-priser'!C21,""))</f>
        <v>759.23197945464506</v>
      </c>
      <c r="D24" s="12">
        <f>IF(ISNUMBER('Prisopregnede 2018-priser'!D21),'Prisopregnede 2018-priser'!D21*$B$3,IF(ISTEXT('Prisopregnede 2018-priser'!D21),'Prisopregnede 2018-priser'!D21,""))</f>
        <v>213.52876907931778</v>
      </c>
      <c r="F24" s="48"/>
    </row>
    <row r="25" spans="1:8" x14ac:dyDescent="0.2">
      <c r="A25" s="5"/>
      <c r="B25" s="12" t="str">
        <f>IF(ISNUMBER('Prisopregnede 2018-priser'!B22),'Prisopregnede 2018-priser'!B22*$B$3,IF(ISTEXT('Prisopregnede 2018-priser'!B22),'Prisopregnede 2018-priser'!B22,""))</f>
        <v/>
      </c>
      <c r="C25" s="12" t="str">
        <f>IF(ISNUMBER('Prisopregnede 2018-priser'!C22),'Prisopregnede 2018-priser'!C22*$B$3,IF(ISTEXT('Prisopregnede 2018-priser'!C22),'Prisopregnede 2018-priser'!C22,""))</f>
        <v/>
      </c>
      <c r="D25" s="12" t="str">
        <f>IF(ISNUMBER('Prisopregnede 2018-priser'!D22),'Prisopregnede 2018-priser'!D22*$B$3,IF(ISTEXT('Prisopregnede 2018-priser'!D22),'Prisopregnede 2018-priser'!D22,""))</f>
        <v/>
      </c>
      <c r="F25" s="48"/>
    </row>
    <row r="26" spans="1:8" x14ac:dyDescent="0.2">
      <c r="A26" s="4" t="s">
        <v>26</v>
      </c>
      <c r="B26" s="12" t="str">
        <f>IF(ISNUMBER('Prisopregnede 2018-priser'!B23),'Prisopregnede 2018-priser'!B23*$B$3,IF(ISTEXT('Prisopregnede 2018-priser'!B23),'Prisopregnede 2018-priser'!B23,""))</f>
        <v/>
      </c>
      <c r="C26" s="12" t="str">
        <f>IF(ISNUMBER('Prisopregnede 2018-priser'!C23),'Prisopregnede 2018-priser'!C23*$B$3,IF(ISTEXT('Prisopregnede 2018-priser'!C23),'Prisopregnede 2018-priser'!C23,""))</f>
        <v/>
      </c>
      <c r="D26" s="12" t="str">
        <f>IF(ISNUMBER('Prisopregnede 2018-priser'!D23),'Prisopregnede 2018-priser'!D23*$B$3,IF(ISTEXT('Prisopregnede 2018-priser'!D23),'Prisopregnede 2018-priser'!D23,""))</f>
        <v/>
      </c>
      <c r="F26" s="48"/>
    </row>
    <row r="27" spans="1:8" x14ac:dyDescent="0.2">
      <c r="A27" s="6" t="s">
        <v>27</v>
      </c>
      <c r="B27" s="12">
        <f>IF(ISNUMBER('Prisopregnede 2018-priser'!B24),'Prisopregnede 2018-priser'!B24*$B$3,IF(ISTEXT('Prisopregnede 2018-priser'!B24),'Prisopregnede 2018-priser'!B24,""))</f>
        <v>1745.2557917028118</v>
      </c>
      <c r="C27" s="12" t="str">
        <f>IF(ISNUMBER('Prisopregnede 2018-priser'!C24),'Prisopregnede 2018-priser'!C24*$B$3,IF(ISTEXT('Prisopregnede 2018-priser'!C24),'Prisopregnede 2018-priser'!C24,""))</f>
        <v/>
      </c>
      <c r="D27" s="12">
        <f>IF(ISNUMBER('Prisopregnede 2018-priser'!D24),'Prisopregnede 2018-priser'!D24*$B$3,IF(ISTEXT('Prisopregnede 2018-priser'!D24),'Prisopregnede 2018-priser'!D24,""))</f>
        <v>422.83488164871818</v>
      </c>
      <c r="F27" s="48"/>
      <c r="G27" s="46"/>
    </row>
    <row r="28" spans="1:8" x14ac:dyDescent="0.2">
      <c r="A28" s="6" t="s">
        <v>28</v>
      </c>
      <c r="B28" s="12">
        <f>IF(ISNUMBER('Prisopregnede 2018-priser'!B25),'Prisopregnede 2018-priser'!B25*$B$3,IF(ISTEXT('Prisopregnede 2018-priser'!B25),'Prisopregnede 2018-priser'!B25,""))</f>
        <v>2143.3623762333059</v>
      </c>
      <c r="C28" s="12" t="str">
        <f>IF(ISNUMBER('Prisopregnede 2018-priser'!C25),'Prisopregnede 2018-priser'!C25*$B$3,IF(ISTEXT('Prisopregnede 2018-priser'!C25),'Prisopregnede 2018-priser'!C25,""))</f>
        <v/>
      </c>
      <c r="D28" s="12">
        <f>IF(ISNUMBER('Prisopregnede 2018-priser'!D25),'Prisopregnede 2018-priser'!D25*$B$3,IF(ISTEXT('Prisopregnede 2018-priser'!D25),'Prisopregnede 2018-priser'!D25,""))</f>
        <v>369.40999707961561</v>
      </c>
      <c r="F28" s="48"/>
      <c r="G28" s="46"/>
    </row>
    <row r="29" spans="1:8" x14ac:dyDescent="0.2">
      <c r="A29" s="6" t="s">
        <v>29</v>
      </c>
      <c r="B29" s="12">
        <f>IF(ISNUMBER('Prisopregnede 2018-priser'!B26),'Prisopregnede 2018-priser'!B26*$B$3,IF(ISTEXT('Prisopregnede 2018-priser'!B26),'Prisopregnede 2018-priser'!B26,""))</f>
        <v>778.60711431285199</v>
      </c>
      <c r="C29" s="12">
        <f>IF(ISNUMBER('Prisopregnede 2018-priser'!C26),'Prisopregnede 2018-priser'!C26*$B$3,IF(ISTEXT('Prisopregnede 2018-priser'!C26),'Prisopregnede 2018-priser'!C26,""))</f>
        <v>1108.0585599608748</v>
      </c>
      <c r="D29" s="12">
        <f>IF(ISNUMBER('Prisopregnede 2018-priser'!D26),'Prisopregnede 2018-priser'!D26*$B$3,IF(ISTEXT('Prisopregnede 2018-priser'!D26),'Prisopregnede 2018-priser'!D26,""))</f>
        <v>362.55335507515417</v>
      </c>
      <c r="F29" s="48"/>
    </row>
    <row r="30" spans="1:8" x14ac:dyDescent="0.2">
      <c r="A30" s="6" t="s">
        <v>30</v>
      </c>
      <c r="B30" s="12">
        <f>IF(ISNUMBER('Prisopregnede 2018-priser'!B27),'Prisopregnede 2018-priser'!B27*$B$3,IF(ISTEXT('Prisopregnede 2018-priser'!B27),'Prisopregnede 2018-priser'!B27,""))</f>
        <v>1003.1849486452663</v>
      </c>
      <c r="C30" s="12">
        <f>IF(ISNUMBER('Prisopregnede 2018-priser'!C27),'Prisopregnede 2018-priser'!C27*$B$3,IF(ISTEXT('Prisopregnede 2018-priser'!C27),'Prisopregnede 2018-priser'!C27,""))</f>
        <v>1416.3234174643308</v>
      </c>
      <c r="D30" s="12">
        <f>IF(ISNUMBER('Prisopregnede 2018-priser'!D27),'Prisopregnede 2018-priser'!D27*$B$3,IF(ISTEXT('Prisopregnede 2018-priser'!D27),'Prisopregnede 2018-priser'!D27,""))</f>
        <v>466.42760032463053</v>
      </c>
      <c r="F30" s="48"/>
    </row>
    <row r="31" spans="1:8" x14ac:dyDescent="0.2">
      <c r="A31" s="6" t="s">
        <v>31</v>
      </c>
      <c r="B31" s="12">
        <v>0.1</v>
      </c>
      <c r="C31" s="12" t="str">
        <f>IF(ISNUMBER('Prisopregnede 2018-priser'!C28),'Prisopregnede 2018-priser'!C28*$B$3,IF(ISTEXT('Prisopregnede 2018-priser'!C28),'Prisopregnede 2018-priser'!C28,""))</f>
        <v/>
      </c>
      <c r="D31" s="12" t="str">
        <f>IF(ISNUMBER('Prisopregnede 2018-priser'!D28),'Prisopregnede 2018-priser'!D28*$B$3,IF(ISTEXT('Prisopregnede 2018-priser'!D28),'Prisopregnede 2018-priser'!D28,""))</f>
        <v/>
      </c>
      <c r="F31" s="48"/>
    </row>
    <row r="32" spans="1:8" x14ac:dyDescent="0.2">
      <c r="A32" s="5"/>
      <c r="B32" s="12" t="str">
        <f>IF(ISNUMBER('Prisopregnede 2018-priser'!B29),'Prisopregnede 2018-priser'!B29*$B$3,IF(ISTEXT('Prisopregnede 2018-priser'!B29),'Prisopregnede 2018-priser'!B29,""))</f>
        <v/>
      </c>
      <c r="C32" s="12" t="str">
        <f>IF(ISNUMBER('Prisopregnede 2018-priser'!C29),'Prisopregnede 2018-priser'!C29*$B$3,IF(ISTEXT('Prisopregnede 2018-priser'!C29),'Prisopregnede 2018-priser'!C29,""))</f>
        <v/>
      </c>
      <c r="D32" s="12" t="str">
        <f>IF(ISNUMBER('Prisopregnede 2018-priser'!D29),'Prisopregnede 2018-priser'!D29*$B$3,IF(ISTEXT('Prisopregnede 2018-priser'!D29),'Prisopregnede 2018-priser'!D29,""))</f>
        <v/>
      </c>
      <c r="F32" s="48"/>
    </row>
    <row r="33" spans="1:6" x14ac:dyDescent="0.2">
      <c r="A33" s="4" t="s">
        <v>35</v>
      </c>
      <c r="B33" s="12" t="str">
        <f>IF(ISNUMBER('Prisopregnede 2018-priser'!B30),'Prisopregnede 2018-priser'!B30*$B$3,IF(ISTEXT('Prisopregnede 2018-priser'!B30),'Prisopregnede 2018-priser'!B30,""))</f>
        <v/>
      </c>
      <c r="C33" s="12" t="str">
        <f>IF(ISNUMBER('Prisopregnede 2018-priser'!C30),'Prisopregnede 2018-priser'!C30*$B$3,IF(ISTEXT('Prisopregnede 2018-priser'!C30),'Prisopregnede 2018-priser'!C30,""))</f>
        <v/>
      </c>
      <c r="D33" s="12" t="str">
        <f>IF(ISNUMBER('Prisopregnede 2018-priser'!D30),'Prisopregnede 2018-priser'!D30*$B$3,IF(ISTEXT('Prisopregnede 2018-priser'!D30),'Prisopregnede 2018-priser'!D30,""))</f>
        <v/>
      </c>
      <c r="F33" s="48"/>
    </row>
    <row r="34" spans="1:6" x14ac:dyDescent="0.2">
      <c r="A34" s="6" t="s">
        <v>36</v>
      </c>
      <c r="B34" s="12">
        <f>IF(ISNUMBER('Prisopregnede 2018-priser'!B31),'Prisopregnede 2018-priser'!B31*$B$3,IF(ISTEXT('Prisopregnede 2018-priser'!B31),'Prisopregnede 2018-priser'!B31,""))</f>
        <v>1663.9098865217452</v>
      </c>
      <c r="C34" s="12" t="str">
        <f>IF(ISNUMBER('Prisopregnede 2018-priser'!C31),'Prisopregnede 2018-priser'!C31*$B$3,IF(ISTEXT('Prisopregnede 2018-priser'!C31),'Prisopregnede 2018-priser'!C31,""))</f>
        <v/>
      </c>
      <c r="D34" s="12" t="str">
        <f>IF(ISNUMBER('Prisopregnede 2018-priser'!D31),'Prisopregnede 2018-priser'!D31*$B$3,IF(ISTEXT('Prisopregnede 2018-priser'!D31),'Prisopregnede 2018-priser'!D31,""))</f>
        <v/>
      </c>
      <c r="F34" s="48"/>
    </row>
    <row r="35" spans="1:6" x14ac:dyDescent="0.2">
      <c r="A35" s="6" t="s">
        <v>37</v>
      </c>
      <c r="B35" s="12">
        <f>IF(ISNUMBER('Prisopregnede 2018-priser'!B32),'Prisopregnede 2018-priser'!B32*$B$3,IF(ISTEXT('Prisopregnede 2018-priser'!B32),'Prisopregnede 2018-priser'!B32,""))</f>
        <v>1800.7222794652891</v>
      </c>
      <c r="C35" s="12" t="str">
        <f>IF(ISNUMBER('Prisopregnede 2018-priser'!C32),'Prisopregnede 2018-priser'!C32*$B$3,IF(ISTEXT('Prisopregnede 2018-priser'!C32),'Prisopregnede 2018-priser'!C32,""))</f>
        <v/>
      </c>
      <c r="D35" s="12" t="str">
        <f>IF(ISNUMBER('Prisopregnede 2018-priser'!D32),'Prisopregnede 2018-priser'!D32*$B$3,IF(ISTEXT('Prisopregnede 2018-priser'!D32),'Prisopregnede 2018-priser'!D32,""))</f>
        <v/>
      </c>
      <c r="F35" s="48"/>
    </row>
    <row r="36" spans="1:6" x14ac:dyDescent="0.2">
      <c r="A36" s="6" t="s">
        <v>77</v>
      </c>
      <c r="B36" s="12" t="str">
        <f>IF(ISNUMBER('Prisopregnede 2018-priser'!B33),'Prisopregnede 2018-priser'!B33*$B$3,IF(ISTEXT('Prisopregnede 2018-priser'!B33),'Prisopregnede 2018-priser'!B33,""))</f>
        <v/>
      </c>
      <c r="C36" s="12" t="str">
        <f>IF(ISNUMBER('Prisopregnede 2018-priser'!C33),'Prisopregnede 2018-priser'!C33*$B$3,IF(ISTEXT('Prisopregnede 2018-priser'!C33),'Prisopregnede 2018-priser'!C33,""))</f>
        <v/>
      </c>
      <c r="D36" s="12">
        <f>IF(ISNUMBER('Prisopregnede 2018-priser'!D33),'Prisopregnede 2018-priser'!D33*$B$3,IF(ISTEXT('Prisopregnede 2018-priser'!D33),'Prisopregnede 2018-priser'!D33,""))</f>
        <v>451.37921168389533</v>
      </c>
      <c r="F36" s="48"/>
    </row>
    <row r="37" spans="1:6" x14ac:dyDescent="0.2">
      <c r="A37" s="6" t="s">
        <v>38</v>
      </c>
      <c r="B37" s="12">
        <f>IF(ISNUMBER('Prisopregnede 2018-priser'!B34),'Prisopregnede 2018-priser'!B34*$B$3,IF(ISTEXT('Prisopregnede 2018-priser'!B34),'Prisopregnede 2018-priser'!B34,""))</f>
        <v>780.72577312730868</v>
      </c>
      <c r="C37" s="12">
        <f>IF(ISNUMBER('Prisopregnede 2018-priser'!C34),'Prisopregnede 2018-priser'!C34*$B$3,IF(ISTEXT('Prisopregnede 2018-priser'!C34),'Prisopregnede 2018-priser'!C34,""))</f>
        <v>1068.8633718934254</v>
      </c>
      <c r="D37" s="12">
        <f>IF(ISNUMBER('Prisopregnede 2018-priser'!D34),'Prisopregnede 2018-priser'!D34*$B$3,IF(ISTEXT('Prisopregnede 2018-priser'!D34),'Prisopregnede 2018-priser'!D34,""))</f>
        <v>360.94398476316348</v>
      </c>
      <c r="F37" s="48"/>
    </row>
    <row r="38" spans="1:6" x14ac:dyDescent="0.2">
      <c r="A38" s="6" t="s">
        <v>39</v>
      </c>
      <c r="B38" s="12">
        <f>IF(ISNUMBER('Prisopregnede 2018-priser'!B35),'Prisopregnede 2018-priser'!B35*$B$3,IF(ISTEXT('Prisopregnede 2018-priser'!B35),'Prisopregnede 2018-priser'!B35,""))</f>
        <v>993.65098398021109</v>
      </c>
      <c r="C38" s="12">
        <f>IF(ISNUMBER('Prisopregnede 2018-priser'!C35),'Prisopregnede 2018-priser'!C35*$B$3,IF(ISTEXT('Prisopregnede 2018-priser'!C35),'Prisopregnede 2018-priser'!C35,""))</f>
        <v>1205.516865425885</v>
      </c>
      <c r="D38" s="12">
        <f>IF(ISNUMBER('Prisopregnede 2018-priser'!D35),'Prisopregnede 2018-priser'!D35*$B$3,IF(ISTEXT('Prisopregnede 2018-priser'!D35),'Prisopregnede 2018-priser'!D35,""))</f>
        <v>449.87333785499095</v>
      </c>
      <c r="F38" s="48"/>
    </row>
    <row r="39" spans="1:6" x14ac:dyDescent="0.2">
      <c r="A39" s="5"/>
      <c r="B39" s="12" t="str">
        <f>IF(ISNUMBER('Prisopregnede 2018-priser'!B36),'Prisopregnede 2018-priser'!B36*$B$3,IF(ISTEXT('Prisopregnede 2018-priser'!B36),'Prisopregnede 2018-priser'!B36,""))</f>
        <v/>
      </c>
      <c r="C39" s="12" t="str">
        <f>IF(ISNUMBER('Prisopregnede 2018-priser'!C36),'Prisopregnede 2018-priser'!C36*$B$3,IF(ISTEXT('Prisopregnede 2018-priser'!C36),'Prisopregnede 2018-priser'!C36,""))</f>
        <v/>
      </c>
      <c r="D39" s="12" t="str">
        <f>IF(ISNUMBER('Prisopregnede 2018-priser'!D36),'Prisopregnede 2018-priser'!D36*$B$3,IF(ISTEXT('Prisopregnede 2018-priser'!D36),'Prisopregnede 2018-priser'!D36,""))</f>
        <v/>
      </c>
      <c r="F39" s="48"/>
    </row>
    <row r="40" spans="1:6" x14ac:dyDescent="0.2">
      <c r="A40" s="4" t="s">
        <v>43</v>
      </c>
      <c r="B40" s="12" t="str">
        <f>IF(ISNUMBER('Prisopregnede 2018-priser'!B37),'Prisopregnede 2018-priser'!B37*$B$3,IF(ISTEXT('Prisopregnede 2018-priser'!B37),'Prisopregnede 2018-priser'!B37,""))</f>
        <v/>
      </c>
      <c r="C40" s="12" t="str">
        <f>IF(ISNUMBER('Prisopregnede 2018-priser'!C37),'Prisopregnede 2018-priser'!C37*$B$3,IF(ISTEXT('Prisopregnede 2018-priser'!C37),'Prisopregnede 2018-priser'!C37,""))</f>
        <v/>
      </c>
      <c r="D40" s="12" t="str">
        <f>IF(ISNUMBER('Prisopregnede 2018-priser'!D37),'Prisopregnede 2018-priser'!D37*$B$3,IF(ISTEXT('Prisopregnede 2018-priser'!D37),'Prisopregnede 2018-priser'!D37,""))</f>
        <v/>
      </c>
      <c r="F40" s="48"/>
    </row>
    <row r="41" spans="1:6" x14ac:dyDescent="0.2">
      <c r="A41" s="6" t="s">
        <v>44</v>
      </c>
      <c r="B41" s="12">
        <f>IF(ISNUMBER('Prisopregnede 2018-priser'!B38),'Prisopregnede 2018-priser'!B38*$B$3,IF(ISTEXT('Prisopregnede 2018-priser'!B38),'Prisopregnede 2018-priser'!B38,""))</f>
        <v>331.57010446247983</v>
      </c>
      <c r="C41" s="12" t="str">
        <f>IF(ISNUMBER('Prisopregnede 2018-priser'!C38),'Prisopregnede 2018-priser'!C38*$B$3,IF(ISTEXT('Prisopregnede 2018-priser'!C38),'Prisopregnede 2018-priser'!C38,""))</f>
        <v/>
      </c>
      <c r="D41" s="12">
        <f>IF(ISNUMBER('Prisopregnede 2018-priser'!D38),'Prisopregnede 2018-priser'!D38*$B$3,IF(ISTEXT('Prisopregnede 2018-priser'!D38),'Prisopregnede 2018-priser'!D38,""))</f>
        <v>145.77479642692927</v>
      </c>
      <c r="F41" s="48"/>
    </row>
    <row r="42" spans="1:6" x14ac:dyDescent="0.2">
      <c r="A42" s="6" t="s">
        <v>45</v>
      </c>
      <c r="B42" s="12">
        <f>IF(ISNUMBER('Prisopregnede 2018-priser'!B39),'Prisopregnede 2018-priser'!B39*$B$3,IF(ISTEXT('Prisopregnede 2018-priser'!B39),'Prisopregnede 2018-priser'!B39,""))</f>
        <v>435.38438637086006</v>
      </c>
      <c r="C42" s="12" t="str">
        <f>IF(ISNUMBER('Prisopregnede 2018-priser'!C39),'Prisopregnede 2018-priser'!C39*$B$3,IF(ISTEXT('Prisopregnede 2018-priser'!C39),'Prisopregnede 2018-priser'!C39,""))</f>
        <v/>
      </c>
      <c r="D42" s="12">
        <f>IF(ISNUMBER('Prisopregnede 2018-priser'!D39),'Prisopregnede 2018-priser'!D39*$B$3,IF(ISTEXT('Prisopregnede 2018-priser'!D39),'Prisopregnede 2018-priser'!D39,""))</f>
        <v>162.56710080766709</v>
      </c>
      <c r="F42" s="48"/>
    </row>
    <row r="43" spans="1:6" x14ac:dyDescent="0.2">
      <c r="A43" s="6" t="s">
        <v>46</v>
      </c>
      <c r="B43" s="12">
        <f>IF(ISNUMBER('Prisopregnede 2018-priser'!B40),'Prisopregnede 2018-priser'!B40*$B$3,IF(ISTEXT('Prisopregnede 2018-priser'!B40),'Prisopregnede 2018-priser'!B40,""))</f>
        <v>126.95003616224787</v>
      </c>
      <c r="C43" s="12" t="str">
        <f>IF(ISNUMBER('Prisopregnede 2018-priser'!C40),'Prisopregnede 2018-priser'!C40*$B$3,IF(ISTEXT('Prisopregnede 2018-priser'!C40),'Prisopregnede 2018-priser'!C40,""))</f>
        <v/>
      </c>
      <c r="D43" s="12" t="str">
        <f>IF(ISNUMBER('Prisopregnede 2018-priser'!D40),'Prisopregnede 2018-priser'!D40*$B$3,IF(ISTEXT('Prisopregnede 2018-priser'!D40),'Prisopregnede 2018-priser'!D40,""))</f>
        <v/>
      </c>
      <c r="F43" s="48"/>
    </row>
    <row r="44" spans="1:6" x14ac:dyDescent="0.2">
      <c r="A44" s="5"/>
      <c r="B44" s="12" t="str">
        <f>IF(ISNUMBER('Prisopregnede 2018-priser'!B41),'Prisopregnede 2018-priser'!B41*$B$3,IF(ISTEXT('Prisopregnede 2018-priser'!B41),'Prisopregnede 2018-priser'!B41,""))</f>
        <v/>
      </c>
      <c r="C44" s="12" t="str">
        <f>IF(ISNUMBER('Prisopregnede 2018-priser'!C41),'Prisopregnede 2018-priser'!C41*$B$3,IF(ISTEXT('Prisopregnede 2018-priser'!C41),'Prisopregnede 2018-priser'!C41,""))</f>
        <v/>
      </c>
      <c r="D44" s="12" t="str">
        <f>IF(ISNUMBER('Prisopregnede 2018-priser'!D41),'Prisopregnede 2018-priser'!D41*$B$3,IF(ISTEXT('Prisopregnede 2018-priser'!D41),'Prisopregnede 2018-priser'!D41,""))</f>
        <v/>
      </c>
      <c r="F44" s="48"/>
    </row>
    <row r="45" spans="1:6" x14ac:dyDescent="0.2">
      <c r="A45" s="4" t="s">
        <v>49</v>
      </c>
      <c r="B45" s="12" t="str">
        <f>IF(ISNUMBER('Prisopregnede 2018-priser'!B42),'Prisopregnede 2018-priser'!B42*$B$3,IF(ISTEXT('Prisopregnede 2018-priser'!B42),'Prisopregnede 2018-priser'!B42,""))</f>
        <v/>
      </c>
      <c r="C45" s="12" t="str">
        <f>IF(ISNUMBER('Prisopregnede 2018-priser'!C42),'Prisopregnede 2018-priser'!C42*$B$3,IF(ISTEXT('Prisopregnede 2018-priser'!C42),'Prisopregnede 2018-priser'!C42,""))</f>
        <v/>
      </c>
      <c r="D45" s="12" t="str">
        <f>IF(ISNUMBER('Prisopregnede 2018-priser'!D42),'Prisopregnede 2018-priser'!D42*$B$3,IF(ISTEXT('Prisopregnede 2018-priser'!D42),'Prisopregnede 2018-priser'!D42,""))</f>
        <v/>
      </c>
      <c r="F45" s="48"/>
    </row>
    <row r="46" spans="1:6" x14ac:dyDescent="0.2">
      <c r="A46" s="6" t="s">
        <v>50</v>
      </c>
      <c r="B46" s="12">
        <f>IF(ISNUMBER('Prisopregnede 2018-priser'!B43),'Prisopregnede 2018-priser'!B43*$B$3,IF(ISTEXT('Prisopregnede 2018-priser'!B43),'Prisopregnede 2018-priser'!B43,""))</f>
        <v>19.72471356259225</v>
      </c>
      <c r="C46" s="12" t="str">
        <f>IF(ISNUMBER('Prisopregnede 2018-priser'!C43),'Prisopregnede 2018-priser'!C43*$B$3,IF(ISTEXT('Prisopregnede 2018-priser'!C43),'Prisopregnede 2018-priser'!C43,""))</f>
        <v/>
      </c>
      <c r="D46" s="12" t="str">
        <f>IF(ISNUMBER('Prisopregnede 2018-priser'!D43),'Prisopregnede 2018-priser'!D43*$B$3,IF(ISTEXT('Prisopregnede 2018-priser'!D43),'Prisopregnede 2018-priser'!D43,""))</f>
        <v/>
      </c>
      <c r="F46" s="48"/>
    </row>
    <row r="47" spans="1:6" x14ac:dyDescent="0.2">
      <c r="A47" s="6" t="s">
        <v>51</v>
      </c>
      <c r="B47" s="12">
        <f>IF(ISNUMBER('Prisopregnede 2018-priser'!B44),'Prisopregnede 2018-priser'!B44*$B$3,IF(ISTEXT('Prisopregnede 2018-priser'!B44),'Prisopregnede 2018-priser'!B44,""))</f>
        <v>9.8623567812961248</v>
      </c>
      <c r="C47" s="12" t="str">
        <f>IF(ISNUMBER('Prisopregnede 2018-priser'!C44),'Prisopregnede 2018-priser'!C44*$B$3,IF(ISTEXT('Prisopregnede 2018-priser'!C44),'Prisopregnede 2018-priser'!C44,""))</f>
        <v/>
      </c>
      <c r="D47" s="12" t="str">
        <f>IF(ISNUMBER('Prisopregnede 2018-priser'!D44),'Prisopregnede 2018-priser'!D44*$B$3,IF(ISTEXT('Prisopregnede 2018-priser'!D44),'Prisopregnede 2018-priser'!D44,""))</f>
        <v/>
      </c>
      <c r="F47" s="48"/>
    </row>
    <row r="48" spans="1:6" x14ac:dyDescent="0.2">
      <c r="A48" s="6" t="s">
        <v>52</v>
      </c>
      <c r="B48" s="12" t="str">
        <f>IF(ISNUMBER('Prisopregnede 2018-priser'!B45),'Prisopregnede 2018-priser'!B45*$B$3,IF(ISTEXT('Prisopregnede 2018-priser'!B45),'Prisopregnede 2018-priser'!B45,""))</f>
        <v>Gratis</v>
      </c>
      <c r="C48" s="12" t="str">
        <f>IF(ISNUMBER('Prisopregnede 2018-priser'!C45),'Prisopregnede 2018-priser'!C45*$B$3,IF(ISTEXT('Prisopregnede 2018-priser'!C45),'Prisopregnede 2018-priser'!C45,""))</f>
        <v/>
      </c>
      <c r="D48" s="12" t="str">
        <f>IF(ISNUMBER('Prisopregnede 2018-priser'!D45),'Prisopregnede 2018-priser'!D45*$B$3,IF(ISTEXT('Prisopregnede 2018-priser'!D45),'Prisopregnede 2018-priser'!D45,""))</f>
        <v/>
      </c>
      <c r="F48" s="48"/>
    </row>
    <row r="49" spans="1:6" x14ac:dyDescent="0.2">
      <c r="A49" s="6"/>
      <c r="B49" s="12" t="str">
        <f>IF(ISNUMBER('Prisopregnede 2018-priser'!B46),'Prisopregnede 2018-priser'!B46*$B$3,IF(ISTEXT('Prisopregnede 2018-priser'!B46),'Prisopregnede 2018-priser'!B46,""))</f>
        <v/>
      </c>
      <c r="C49" s="12" t="str">
        <f>IF(ISNUMBER('Prisopregnede 2018-priser'!C46),'Prisopregnede 2018-priser'!C46*$B$3,IF(ISTEXT('Prisopregnede 2018-priser'!C46),'Prisopregnede 2018-priser'!C46,""))</f>
        <v/>
      </c>
      <c r="D49" s="12" t="str">
        <f>IF(ISNUMBER('Prisopregnede 2018-priser'!D46),'Prisopregnede 2018-priser'!D46*$B$3,IF(ISTEXT('Prisopregnede 2018-priser'!D46),'Prisopregnede 2018-priser'!D46,""))</f>
        <v/>
      </c>
      <c r="F49" s="48"/>
    </row>
    <row r="50" spans="1:6" x14ac:dyDescent="0.2">
      <c r="A50" s="4" t="s">
        <v>53</v>
      </c>
      <c r="B50" s="12" t="str">
        <f>IF(ISNUMBER('Prisopregnede 2018-priser'!B47),'Prisopregnede 2018-priser'!B47*$B$3,IF(ISTEXT('Prisopregnede 2018-priser'!B47),'Prisopregnede 2018-priser'!B47,""))</f>
        <v/>
      </c>
      <c r="C50" s="12" t="str">
        <f>IF(ISNUMBER('Prisopregnede 2018-priser'!C47),'Prisopregnede 2018-priser'!C47*$B$3,IF(ISTEXT('Prisopregnede 2018-priser'!C47),'Prisopregnede 2018-priser'!C47,""))</f>
        <v/>
      </c>
      <c r="D50" s="12" t="str">
        <f>IF(ISNUMBER('Prisopregnede 2018-priser'!D47),'Prisopregnede 2018-priser'!D47*$B$3,IF(ISTEXT('Prisopregnede 2018-priser'!D47),'Prisopregnede 2018-priser'!D47,""))</f>
        <v/>
      </c>
      <c r="F50" s="48"/>
    </row>
    <row r="51" spans="1:6" x14ac:dyDescent="0.2">
      <c r="A51" s="6" t="s">
        <v>54</v>
      </c>
      <c r="B51" s="12">
        <f>IF(ISNUMBER('Prisopregnede 2018-priser'!B48),'Prisopregnede 2018-priser'!B48*$B$3,IF(ISTEXT('Prisopregnede 2018-priser'!B48),'Prisopregnede 2018-priser'!B48,""))</f>
        <v>5547.6021727142506</v>
      </c>
      <c r="C51" s="12" t="str">
        <f>IF(ISNUMBER('Prisopregnede 2018-priser'!C48),'Prisopregnede 2018-priser'!C48*$B$3,IF(ISTEXT('Prisopregnede 2018-priser'!C48),'Prisopregnede 2018-priser'!C48,""))</f>
        <v/>
      </c>
      <c r="D51" s="12" t="str">
        <f>IF(ISNUMBER('Prisopregnede 2018-priser'!D48),'Prisopregnede 2018-priser'!D48*$B$3,IF(ISTEXT('Prisopregnede 2018-priser'!D48),'Prisopregnede 2018-priser'!D48,""))</f>
        <v/>
      </c>
      <c r="F51" s="48"/>
    </row>
    <row r="52" spans="1:6" x14ac:dyDescent="0.2">
      <c r="A52" s="6" t="s">
        <v>55</v>
      </c>
      <c r="B52" s="12">
        <f>IF(ISNUMBER('Prisopregnede 2018-priser'!B49),'Prisopregnede 2018-priser'!B49*$B$3,IF(ISTEXT('Prisopregnede 2018-priser'!B49),'Prisopregnede 2018-priser'!B49,""))</f>
        <v>6097.3093887131963</v>
      </c>
      <c r="C52" s="12" t="str">
        <f>IF(ISNUMBER('Prisopregnede 2018-priser'!C49),'Prisopregnede 2018-priser'!C49*$B$3,IF(ISTEXT('Prisopregnede 2018-priser'!C49),'Prisopregnede 2018-priser'!C49,""))</f>
        <v/>
      </c>
      <c r="D52" s="12" t="str">
        <f>IF(ISNUMBER('Prisopregnede 2018-priser'!D49),'Prisopregnede 2018-priser'!D49*$B$3,IF(ISTEXT('Prisopregnede 2018-priser'!D49),'Prisopregnede 2018-priser'!D49,""))</f>
        <v/>
      </c>
    </row>
    <row r="53" spans="1:6" x14ac:dyDescent="0.2">
      <c r="A53" s="6" t="s">
        <v>56</v>
      </c>
      <c r="B53" s="12">
        <f>IF(ISNUMBER('Prisopregnede 2018-priser'!B50),'Prisopregnede 2018-priser'!B50*$B$3,IF(ISTEXT('Prisopregnede 2018-priser'!B50),'Prisopregnede 2018-priser'!B50,""))</f>
        <v>6648.2454268245265</v>
      </c>
      <c r="C53" s="12" t="str">
        <f>IF(ISNUMBER('Prisopregnede 2018-priser'!C50),'Prisopregnede 2018-priser'!C50*$B$3,IF(ISTEXT('Prisopregnede 2018-priser'!C50),'Prisopregnede 2018-priser'!C50,""))</f>
        <v/>
      </c>
      <c r="D53" s="12" t="str">
        <f>IF(ISNUMBER('Prisopregnede 2018-priser'!D50),'Prisopregnede 2018-priser'!D50*$B$3,IF(ISTEXT('Prisopregnede 2018-priser'!D50),'Prisopregnede 2018-priser'!D50,""))</f>
        <v/>
      </c>
    </row>
    <row r="54" spans="1:6" x14ac:dyDescent="0.2">
      <c r="A54" s="6" t="s">
        <v>79</v>
      </c>
      <c r="B54" s="12" t="str">
        <f>IF(ISNUMBER('Prisopregnede 2018-priser'!B51),'Prisopregnede 2018-priser'!B51*$B$3,IF(ISTEXT('Prisopregnede 2018-priser'!B51),'Prisopregnede 2018-priser'!B51,""))</f>
        <v/>
      </c>
      <c r="C54" s="12" t="str">
        <f>IF(ISNUMBER('Prisopregnede 2018-priser'!C51),'Prisopregnede 2018-priser'!C51*$B$3,IF(ISTEXT('Prisopregnede 2018-priser'!C51),'Prisopregnede 2018-priser'!C51,""))</f>
        <v/>
      </c>
      <c r="D54" s="12">
        <f>IF(ISNUMBER('Prisopregnede 2018-priser'!D51),'Prisopregnede 2018-priser'!D51*$B$3,IF(ISTEXT('Prisopregnede 2018-priser'!D51),'Prisopregnede 2018-priser'!D51,""))</f>
        <v>1690.9151910142191</v>
      </c>
    </row>
    <row r="55" spans="1:6" x14ac:dyDescent="0.2">
      <c r="A55" s="6" t="s">
        <v>57</v>
      </c>
      <c r="B55" s="12">
        <f>IF(ISNUMBER('Prisopregnede 2018-priser'!B52),'Prisopregnede 2018-priser'!B52*$B$3,IF(ISTEXT('Prisopregnede 2018-priser'!B52),'Prisopregnede 2018-priser'!B52,""))</f>
        <v>549.70721599894568</v>
      </c>
      <c r="C55" s="12" t="str">
        <f>IF(ISNUMBER('Prisopregnede 2018-priser'!C52),'Prisopregnede 2018-priser'!C52*$B$3,IF(ISTEXT('Prisopregnede 2018-priser'!C52),'Prisopregnede 2018-priser'!C52,""))</f>
        <v/>
      </c>
      <c r="D55" s="12" t="str">
        <f>IF(ISNUMBER('Prisopregnede 2018-priser'!D52),'Prisopregnede 2018-priser'!D52*$B$3,IF(ISTEXT('Prisopregnede 2018-priser'!D52),'Prisopregnede 2018-priser'!D52,""))</f>
        <v/>
      </c>
    </row>
    <row r="56" spans="1:6" ht="15" x14ac:dyDescent="0.25">
      <c r="A56" s="5"/>
      <c r="B56" s="12" t="str">
        <f>IF(ISNUMBER('Prisopregnede 2018-priser'!B53),'Prisopregnede 2018-priser'!B53*$B$3,IF(ISTEXT('Prisopregnede 2018-priser'!B53),'Prisopregnede 2018-priser'!B53,""))</f>
        <v/>
      </c>
      <c r="C56" s="12" t="str">
        <f>IF(ISNUMBER('Prisopregnede 2018-priser'!C53),'Prisopregnede 2018-priser'!C53*$B$3,IF(ISTEXT('Prisopregnede 2018-priser'!C53),'Prisopregnede 2018-priser'!C53,""))</f>
        <v/>
      </c>
      <c r="D56" s="12" t="str">
        <f>IF(ISNUMBER('Prisopregnede 2018-priser'!D53),'Prisopregnede 2018-priser'!D53*$B$3,IF(ISTEXT('Prisopregnede 2018-priser'!D53),'Prisopregnede 2018-priser'!D53,""))</f>
        <v/>
      </c>
      <c r="F56" s="44"/>
    </row>
    <row r="57" spans="1:6" x14ac:dyDescent="0.2">
      <c r="A57" s="4" t="s">
        <v>58</v>
      </c>
      <c r="B57" s="12" t="str">
        <f>IF(ISNUMBER('Prisopregnede 2018-priser'!B54),'Prisopregnede 2018-priser'!B54*$B$3,IF(ISTEXT('Prisopregnede 2018-priser'!B54),'Prisopregnede 2018-priser'!B54,""))</f>
        <v/>
      </c>
      <c r="C57" s="12" t="str">
        <f>IF(ISNUMBER('Prisopregnede 2018-priser'!C54),'Prisopregnede 2018-priser'!C54*$B$3,IF(ISTEXT('Prisopregnede 2018-priser'!C54),'Prisopregnede 2018-priser'!C54,""))</f>
        <v/>
      </c>
      <c r="D57" s="12" t="str">
        <f>IF(ISNUMBER('Prisopregnede 2018-priser'!D54),'Prisopregnede 2018-priser'!D54*$B$3,IF(ISTEXT('Prisopregnede 2018-priser'!D54),'Prisopregnede 2018-priser'!D54,""))</f>
        <v/>
      </c>
    </row>
    <row r="58" spans="1:6" x14ac:dyDescent="0.2">
      <c r="A58" s="6" t="s">
        <v>59</v>
      </c>
      <c r="B58" s="12">
        <f>IF(ISNUMBER('Prisopregnede 2018-priser'!B55),'Prisopregnede 2018-priser'!B55*$B$3,IF(ISTEXT('Prisopregnede 2018-priser'!B55),'Prisopregnede 2018-priser'!B55,""))</f>
        <v>97.638391464238865</v>
      </c>
      <c r="C58" s="12" t="str">
        <f>IF(ISNUMBER('Prisopregnede 2018-priser'!C55),'Prisopregnede 2018-priser'!C55*$B$3,IF(ISTEXT('Prisopregnede 2018-priser'!C55),'Prisopregnede 2018-priser'!C55,""))</f>
        <v/>
      </c>
      <c r="D58" s="12" t="str">
        <f>IF(ISNUMBER('Prisopregnede 2018-priser'!D55),'Prisopregnede 2018-priser'!D55*$B$3,IF(ISTEXT('Prisopregnede 2018-priser'!D55),'Prisopregnede 2018-priser'!D55,""))</f>
        <v/>
      </c>
    </row>
    <row r="59" spans="1:6" x14ac:dyDescent="0.2">
      <c r="A59" s="6" t="s">
        <v>60</v>
      </c>
      <c r="B59" s="12">
        <f>IF(ISNUMBER('Prisopregnede 2018-priser'!B56),'Prisopregnede 2018-priser'!B56*$B$3,IF(ISTEXT('Prisopregnede 2018-priser'!B56),'Prisopregnede 2018-priser'!B56,""))</f>
        <v>127.27842827848866</v>
      </c>
      <c r="C59" s="12" t="str">
        <f>IF(ISNUMBER('Prisopregnede 2018-priser'!C56),'Prisopregnede 2018-priser'!C56*$B$3,IF(ISTEXT('Prisopregnede 2018-priser'!C56),'Prisopregnede 2018-priser'!C56,""))</f>
        <v/>
      </c>
      <c r="D59" s="12" t="str">
        <f>IF(ISNUMBER('Prisopregnede 2018-priser'!D56),'Prisopregnede 2018-priser'!D56*$B$3,IF(ISTEXT('Prisopregnede 2018-priser'!D56),'Prisopregnede 2018-priser'!D56,""))</f>
        <v/>
      </c>
    </row>
    <row r="60" spans="1:6" x14ac:dyDescent="0.2">
      <c r="A60" s="6" t="s">
        <v>61</v>
      </c>
      <c r="B60" s="12">
        <f>IF(ISNUMBER('Prisopregnede 2018-priser'!B57),'Prisopregnede 2018-priser'!B57*$B$3,IF(ISTEXT('Prisopregnede 2018-priser'!B57),'Prisopregnede 2018-priser'!B57,""))</f>
        <v>187.99918990081883</v>
      </c>
      <c r="C60" s="12" t="str">
        <f>IF(ISNUMBER('Prisopregnede 2018-priser'!C57),'Prisopregnede 2018-priser'!C57*$B$3,IF(ISTEXT('Prisopregnede 2018-priser'!C57),'Prisopregnede 2018-priser'!C57,""))</f>
        <v/>
      </c>
      <c r="D60" s="12" t="str">
        <f>IF(ISNUMBER('Prisopregnede 2018-priser'!D57),'Prisopregnede 2018-priser'!D57*$B$3,IF(ISTEXT('Prisopregnede 2018-priser'!D57),'Prisopregnede 2018-priser'!D57,""))</f>
        <v/>
      </c>
    </row>
    <row r="61" spans="1:6" x14ac:dyDescent="0.2">
      <c r="A61" s="6" t="s">
        <v>62</v>
      </c>
      <c r="B61" s="12">
        <f>IF(ISNUMBER('Prisopregnede 2018-priser'!B58),'Prisopregnede 2018-priser'!B58*$B$3,IF(ISTEXT('Prisopregnede 2018-priser'!B58),'Prisopregnede 2018-priser'!B58,""))</f>
        <v>204.02684383218406</v>
      </c>
      <c r="C61" s="12" t="str">
        <f>IF(ISNUMBER('Prisopregnede 2018-priser'!C58),'Prisopregnede 2018-priser'!C58*$B$3,IF(ISTEXT('Prisopregnede 2018-priser'!C58),'Prisopregnede 2018-priser'!C58,""))</f>
        <v/>
      </c>
      <c r="D61" s="12" t="str">
        <f>IF(ISNUMBER('Prisopregnede 2018-priser'!D58),'Prisopregnede 2018-priser'!D58*$B$3,IF(ISTEXT('Prisopregnede 2018-priser'!D58),'Prisopregnede 2018-priser'!D58,""))</f>
        <v/>
      </c>
    </row>
    <row r="62" spans="1:6" x14ac:dyDescent="0.2">
      <c r="A62" s="6" t="s">
        <v>63</v>
      </c>
      <c r="B62" s="12">
        <f>IF(ISNUMBER('Prisopregnede 2018-priser'!B59),'Prisopregnede 2018-priser'!B59*$B$3,IF(ISTEXT('Prisopregnede 2018-priser'!B59),'Prisopregnede 2018-priser'!B59,""))</f>
        <v>118.52836737478233</v>
      </c>
      <c r="C62" s="12" t="str">
        <f>IF(ISNUMBER('Prisopregnede 2018-priser'!C59),'Prisopregnede 2018-priser'!C59*$B$3,IF(ISTEXT('Prisopregnede 2018-priser'!C59),'Prisopregnede 2018-priser'!C59,""))</f>
        <v/>
      </c>
      <c r="D62" s="12" t="str">
        <f>IF(ISNUMBER('Prisopregnede 2018-priser'!D59),'Prisopregnede 2018-priser'!D59*$B$3,IF(ISTEXT('Prisopregnede 2018-priser'!D59),'Prisopregnede 2018-priser'!D59,""))</f>
        <v/>
      </c>
    </row>
    <row r="63" spans="1:6" x14ac:dyDescent="0.2">
      <c r="A63" s="6" t="s">
        <v>64</v>
      </c>
      <c r="B63" s="12">
        <f>IF(ISNUMBER('Prisopregnede 2018-priser'!B60),'Prisopregnede 2018-priser'!B60*$B$3,IF(ISTEXT('Prisopregnede 2018-priser'!B60),'Prisopregnede 2018-priser'!B60,""))</f>
        <v>11.85389606688546</v>
      </c>
      <c r="C63" s="12" t="str">
        <f>IF(ISNUMBER('Prisopregnede 2018-priser'!C60),'Prisopregnede 2018-priser'!C60*$B$3,IF(ISTEXT('Prisopregnede 2018-priser'!C60),'Prisopregnede 2018-priser'!C60,""))</f>
        <v/>
      </c>
      <c r="D63" s="12" t="str">
        <f>IF(ISNUMBER('Prisopregnede 2018-priser'!D60),'Prisopregnede 2018-priser'!D60*$B$3,IF(ISTEXT('Prisopregnede 2018-priser'!D60),'Prisopregnede 2018-priser'!D60,""))</f>
        <v/>
      </c>
    </row>
    <row r="64" spans="1:6" x14ac:dyDescent="0.2">
      <c r="A64" s="6" t="s">
        <v>65</v>
      </c>
      <c r="B64" s="12">
        <f>IF(ISNUMBER('Prisopregnede 2018-priser'!B61),'Prisopregnede 2018-priser'!B61*$B$3,IF(ISTEXT('Prisopregnede 2018-priser'!B61),'Prisopregnede 2018-priser'!B61,""))</f>
        <v>110.0325455288108</v>
      </c>
      <c r="C64" s="12" t="str">
        <f>IF(ISNUMBER('Prisopregnede 2018-priser'!C61),'Prisopregnede 2018-priser'!C61*$B$3,IF(ISTEXT('Prisopregnede 2018-priser'!C61),'Prisopregnede 2018-priser'!C61,""))</f>
        <v/>
      </c>
      <c r="D64" s="12" t="str">
        <f>IF(ISNUMBER('Prisopregnede 2018-priser'!D61),'Prisopregnede 2018-priser'!D61*$B$3,IF(ISTEXT('Prisopregnede 2018-priser'!D61),'Prisopregnede 2018-priser'!D61,""))</f>
        <v/>
      </c>
    </row>
    <row r="65" spans="1:14" x14ac:dyDescent="0.2">
      <c r="A65" s="5"/>
      <c r="B65" s="12" t="str">
        <f>IF(ISNUMBER('Prisopregnede 2018-priser'!B62),'Prisopregnede 2018-priser'!B62*$B$3,IF(ISTEXT('Prisopregnede 2018-priser'!B62),'Prisopregnede 2018-priser'!B62,""))</f>
        <v/>
      </c>
      <c r="C65" s="12" t="str">
        <f>IF(ISNUMBER('Prisopregnede 2018-priser'!C62),'Prisopregnede 2018-priser'!C62*$B$3,IF(ISTEXT('Prisopregnede 2018-priser'!C62),'Prisopregnede 2018-priser'!C62,""))</f>
        <v/>
      </c>
      <c r="D65" s="12" t="str">
        <f>IF(ISNUMBER('Prisopregnede 2018-priser'!D62),'Prisopregnede 2018-priser'!D62*$B$3,IF(ISTEXT('Prisopregnede 2018-priser'!D62),'Prisopregnede 2018-priser'!D62,""))</f>
        <v/>
      </c>
    </row>
    <row r="66" spans="1:14" x14ac:dyDescent="0.2">
      <c r="A66" s="4" t="s">
        <v>66</v>
      </c>
      <c r="B66" s="12" t="str">
        <f>IF(ISNUMBER('Prisopregnede 2018-priser'!B63),'Prisopregnede 2018-priser'!B63*$B$3,IF(ISTEXT('Prisopregnede 2018-priser'!B63),'Prisopregnede 2018-priser'!B63,""))</f>
        <v/>
      </c>
      <c r="C66" s="12" t="str">
        <f>IF(ISNUMBER('Prisopregnede 2018-priser'!C63),'Prisopregnede 2018-priser'!C63*$B$3,IF(ISTEXT('Prisopregnede 2018-priser'!C63),'Prisopregnede 2018-priser'!C63,""))</f>
        <v/>
      </c>
      <c r="D66" s="12" t="str">
        <f>IF(ISNUMBER('Prisopregnede 2018-priser'!D63),'Prisopregnede 2018-priser'!D63*$B$3,IF(ISTEXT('Prisopregnede 2018-priser'!D63),'Prisopregnede 2018-priser'!D63,""))</f>
        <v/>
      </c>
    </row>
    <row r="67" spans="1:14" x14ac:dyDescent="0.2">
      <c r="A67" s="6" t="s">
        <v>67</v>
      </c>
      <c r="B67" s="12" t="str">
        <f>IF(ISNUMBER('Prisopregnede 2018-priser'!B64),'Prisopregnede 2018-priser'!B64*$B$3,IF(ISTEXT('Prisopregnede 2018-priser'!B64),'Prisopregnede 2018-priser'!B64,""))</f>
        <v>Gratis</v>
      </c>
      <c r="C67" s="12" t="str">
        <f>IF(ISNUMBER('Prisopregnede 2018-priser'!C64),'Prisopregnede 2018-priser'!C64*$B$3,IF(ISTEXT('Prisopregnede 2018-priser'!C64),'Prisopregnede 2018-priser'!C64,""))</f>
        <v/>
      </c>
      <c r="D67" s="12" t="str">
        <f>IF(ISNUMBER('Prisopregnede 2018-priser'!D64),'Prisopregnede 2018-priser'!D64*$B$3,IF(ISTEXT('Prisopregnede 2018-priser'!D64),'Prisopregnede 2018-priser'!D64,""))</f>
        <v/>
      </c>
      <c r="F67" s="12" t="str">
        <f>IF(ISNUMBER('2014-basis'!F63),'2014-basis'!F63*'Forudsætninger 2018 opregning'!$B$12,IF(ISTEXT('2014-basis'!F63),'2014-basis'!F63,""))</f>
        <v/>
      </c>
    </row>
    <row r="68" spans="1:14" x14ac:dyDescent="0.2">
      <c r="A68" s="5"/>
      <c r="B68" s="12"/>
      <c r="C68" s="12"/>
      <c r="D68" s="12" t="str">
        <f>IF(ISNUMBER('Prisopregnede 2018-priser'!D66),'Prisopregnede 2018-priser'!D66*$B$3,IF(ISTEXT('Prisopregnede 2018-priser'!D66),'Prisopregnede 2018-priser'!D66,""))</f>
        <v/>
      </c>
    </row>
    <row r="69" spans="1:14" ht="15" x14ac:dyDescent="0.25">
      <c r="A69" s="5"/>
      <c r="B69" s="44" t="s">
        <v>101</v>
      </c>
      <c r="C69" s="201"/>
      <c r="D69" s="201"/>
      <c r="E69" s="44"/>
      <c r="I69" s="5"/>
      <c r="J69" s="44" t="s">
        <v>86</v>
      </c>
      <c r="K69" s="201" t="s">
        <v>117</v>
      </c>
      <c r="L69" s="201"/>
      <c r="M69" s="44"/>
      <c r="N69" s="44"/>
    </row>
    <row r="70" spans="1:14" ht="15" x14ac:dyDescent="0.2">
      <c r="A70" s="4" t="s">
        <v>107</v>
      </c>
      <c r="B70" s="43" t="s">
        <v>108</v>
      </c>
      <c r="C70" s="43" t="s">
        <v>109</v>
      </c>
      <c r="D70" s="43" t="s">
        <v>110</v>
      </c>
      <c r="E70" s="43" t="s">
        <v>111</v>
      </c>
      <c r="F70" s="43" t="s">
        <v>112</v>
      </c>
      <c r="I70" s="4" t="s">
        <v>107</v>
      </c>
      <c r="J70" s="43" t="s">
        <v>108</v>
      </c>
      <c r="K70" s="43" t="s">
        <v>109</v>
      </c>
      <c r="L70" s="43" t="s">
        <v>110</v>
      </c>
      <c r="M70" s="43" t="s">
        <v>111</v>
      </c>
      <c r="N70" s="43" t="s">
        <v>112</v>
      </c>
    </row>
    <row r="71" spans="1:14" x14ac:dyDescent="0.2">
      <c r="A71" s="6" t="s">
        <v>15</v>
      </c>
      <c r="B71" s="12">
        <f>J71*$B$3</f>
        <v>75.257999999999996</v>
      </c>
      <c r="C71" s="12">
        <f t="shared" ref="C71:E71" si="0">K71*$B$3</f>
        <v>75.257999999999996</v>
      </c>
      <c r="D71" s="12">
        <f t="shared" si="0"/>
        <v>44.747999999999998</v>
      </c>
      <c r="E71" s="12">
        <f t="shared" si="0"/>
        <v>44.747999999999998</v>
      </c>
      <c r="F71" s="12">
        <f t="shared" ref="F71:F79" si="1">N71*$B$3</f>
        <v>44.747999999999998</v>
      </c>
      <c r="I71" s="6" t="s">
        <v>15</v>
      </c>
      <c r="J71" s="12">
        <v>74</v>
      </c>
      <c r="K71" s="12">
        <v>74</v>
      </c>
      <c r="L71" s="12">
        <v>44</v>
      </c>
      <c r="M71" s="12">
        <v>44</v>
      </c>
      <c r="N71" s="12">
        <v>44</v>
      </c>
    </row>
    <row r="72" spans="1:14" x14ac:dyDescent="0.2">
      <c r="A72" s="6" t="s">
        <v>16</v>
      </c>
      <c r="B72" s="12">
        <f t="shared" ref="B72:B79" si="2">J72*$B$3</f>
        <v>37.628999999999998</v>
      </c>
      <c r="C72" s="12">
        <f t="shared" ref="C72:C79" si="3">K72*$B$3</f>
        <v>37.628999999999998</v>
      </c>
      <c r="D72" s="12">
        <f t="shared" ref="D72:D79" si="4">L72*$B$3</f>
        <v>22.373999999999999</v>
      </c>
      <c r="E72" s="12">
        <f t="shared" ref="E72:E79" si="5">M72*$B$3</f>
        <v>22.373999999999999</v>
      </c>
      <c r="F72" s="12">
        <f t="shared" si="1"/>
        <v>22.373999999999999</v>
      </c>
      <c r="I72" s="6" t="s">
        <v>16</v>
      </c>
      <c r="J72" s="12">
        <v>37</v>
      </c>
      <c r="K72" s="12">
        <v>37</v>
      </c>
      <c r="L72" s="12">
        <v>22</v>
      </c>
      <c r="M72" s="12">
        <v>22</v>
      </c>
      <c r="N72" s="12">
        <v>22</v>
      </c>
    </row>
    <row r="73" spans="1:14" x14ac:dyDescent="0.2">
      <c r="A73" s="6" t="s">
        <v>24</v>
      </c>
      <c r="B73" s="12">
        <f t="shared" si="2"/>
        <v>800.37899999999991</v>
      </c>
      <c r="C73" s="12">
        <f t="shared" si="3"/>
        <v>349.84799999999996</v>
      </c>
      <c r="D73" s="12">
        <f t="shared" si="4"/>
        <v>249.16499999999996</v>
      </c>
      <c r="E73" s="12">
        <f t="shared" si="5"/>
        <v>199.33199999999999</v>
      </c>
      <c r="F73" s="12">
        <f t="shared" si="1"/>
        <v>99.665999999999997</v>
      </c>
      <c r="I73" s="6" t="s">
        <v>24</v>
      </c>
      <c r="J73" s="12">
        <v>787</v>
      </c>
      <c r="K73" s="12">
        <v>344</v>
      </c>
      <c r="L73" s="12">
        <v>245</v>
      </c>
      <c r="M73" s="12">
        <v>196</v>
      </c>
      <c r="N73" s="12">
        <v>98</v>
      </c>
    </row>
    <row r="74" spans="1:14" x14ac:dyDescent="0.2">
      <c r="A74" s="6" t="s">
        <v>25</v>
      </c>
      <c r="B74" s="12">
        <f t="shared" si="2"/>
        <v>901.0619999999999</v>
      </c>
      <c r="C74" s="12">
        <f t="shared" si="3"/>
        <v>449.51399999999995</v>
      </c>
      <c r="D74" s="12">
        <f t="shared" si="4"/>
        <v>249.16499999999996</v>
      </c>
      <c r="E74" s="12">
        <f t="shared" si="5"/>
        <v>249.16499999999996</v>
      </c>
      <c r="F74" s="12">
        <f t="shared" si="1"/>
        <v>249.16499999999996</v>
      </c>
      <c r="I74" s="6" t="s">
        <v>25</v>
      </c>
      <c r="J74" s="12">
        <v>886</v>
      </c>
      <c r="K74" s="12">
        <v>442</v>
      </c>
      <c r="L74" s="12">
        <v>245</v>
      </c>
      <c r="M74" s="12">
        <v>245</v>
      </c>
      <c r="N74" s="12">
        <v>245</v>
      </c>
    </row>
    <row r="75" spans="1:14" x14ac:dyDescent="0.2">
      <c r="A75" s="6" t="s">
        <v>113</v>
      </c>
      <c r="B75" s="12">
        <f t="shared" si="2"/>
        <v>1101.4109999999998</v>
      </c>
      <c r="C75" s="12">
        <f t="shared" si="3"/>
        <v>800.37899999999991</v>
      </c>
      <c r="D75" s="12">
        <f t="shared" si="4"/>
        <v>430.19099999999997</v>
      </c>
      <c r="E75" s="12">
        <f t="shared" si="5"/>
        <v>430.19099999999997</v>
      </c>
      <c r="F75" s="12">
        <f t="shared" si="1"/>
        <v>430.19099999999997</v>
      </c>
      <c r="I75" s="6" t="s">
        <v>113</v>
      </c>
      <c r="J75" s="12">
        <v>1083</v>
      </c>
      <c r="K75" s="12">
        <v>787</v>
      </c>
      <c r="L75" s="12">
        <v>423</v>
      </c>
      <c r="M75" s="12">
        <v>423</v>
      </c>
      <c r="N75" s="12">
        <v>423</v>
      </c>
    </row>
    <row r="76" spans="1:14" x14ac:dyDescent="0.2">
      <c r="A76" s="6" t="s">
        <v>114</v>
      </c>
      <c r="B76" s="12">
        <f t="shared" si="2"/>
        <v>1351.5929999999998</v>
      </c>
      <c r="C76" s="12">
        <f t="shared" si="3"/>
        <v>1010.8979999999999</v>
      </c>
      <c r="D76" s="12">
        <f t="shared" si="4"/>
        <v>550.197</v>
      </c>
      <c r="E76" s="12">
        <f t="shared" si="5"/>
        <v>550.197</v>
      </c>
      <c r="F76" s="12">
        <f t="shared" si="1"/>
        <v>550.197</v>
      </c>
      <c r="I76" s="6" t="s">
        <v>114</v>
      </c>
      <c r="J76" s="12">
        <v>1329</v>
      </c>
      <c r="K76" s="12">
        <v>994</v>
      </c>
      <c r="L76" s="12">
        <v>541</v>
      </c>
      <c r="M76" s="12">
        <v>541</v>
      </c>
      <c r="N76" s="12">
        <v>541</v>
      </c>
    </row>
    <row r="77" spans="1:14" x14ac:dyDescent="0.2">
      <c r="A77" s="6" t="s">
        <v>41</v>
      </c>
      <c r="B77" s="12">
        <f t="shared" si="2"/>
        <v>1051.578</v>
      </c>
      <c r="C77" s="12">
        <f t="shared" si="3"/>
        <v>650.87999999999988</v>
      </c>
      <c r="D77" s="12">
        <f t="shared" si="4"/>
        <v>360.01799999999997</v>
      </c>
      <c r="E77" s="12">
        <f t="shared" si="5"/>
        <v>360.01799999999997</v>
      </c>
      <c r="F77" s="12">
        <f t="shared" si="1"/>
        <v>360.01799999999997</v>
      </c>
      <c r="I77" s="6" t="s">
        <v>41</v>
      </c>
      <c r="J77" s="12">
        <v>1034</v>
      </c>
      <c r="K77" s="12">
        <v>640</v>
      </c>
      <c r="L77" s="12">
        <v>354</v>
      </c>
      <c r="M77" s="12">
        <v>354</v>
      </c>
      <c r="N77" s="12">
        <v>354</v>
      </c>
    </row>
    <row r="78" spans="1:14" x14ac:dyDescent="0.2">
      <c r="A78" s="6" t="s">
        <v>42</v>
      </c>
      <c r="B78" s="12">
        <f t="shared" si="2"/>
        <v>1051.578</v>
      </c>
      <c r="C78" s="12">
        <f t="shared" si="3"/>
        <v>650.87999999999988</v>
      </c>
      <c r="D78" s="12">
        <f t="shared" si="4"/>
        <v>360.01799999999997</v>
      </c>
      <c r="E78" s="12">
        <f t="shared" si="5"/>
        <v>360.01799999999997</v>
      </c>
      <c r="F78" s="12">
        <f t="shared" si="1"/>
        <v>360.01799999999997</v>
      </c>
      <c r="I78" s="6" t="s">
        <v>42</v>
      </c>
      <c r="J78" s="12">
        <v>1034</v>
      </c>
      <c r="K78" s="12">
        <v>640</v>
      </c>
      <c r="L78" s="12">
        <v>354</v>
      </c>
      <c r="M78" s="12">
        <v>354</v>
      </c>
      <c r="N78" s="12">
        <v>354</v>
      </c>
    </row>
    <row r="79" spans="1:14" x14ac:dyDescent="0.2">
      <c r="A79" s="6" t="s">
        <v>48</v>
      </c>
      <c r="B79" s="12">
        <f t="shared" si="2"/>
        <v>159.66899999999998</v>
      </c>
      <c r="C79" s="12">
        <f t="shared" si="3"/>
        <v>159.66899999999998</v>
      </c>
      <c r="D79" s="12">
        <f t="shared" si="4"/>
        <v>99.665999999999997</v>
      </c>
      <c r="E79" s="12">
        <f t="shared" si="5"/>
        <v>99.665999999999997</v>
      </c>
      <c r="F79" s="12">
        <f t="shared" si="1"/>
        <v>99.665999999999997</v>
      </c>
      <c r="I79" s="6" t="s">
        <v>48</v>
      </c>
      <c r="J79" s="12">
        <v>157</v>
      </c>
      <c r="K79" s="12">
        <v>157</v>
      </c>
      <c r="L79" s="12">
        <v>98</v>
      </c>
      <c r="M79" s="12">
        <v>98</v>
      </c>
      <c r="N79" s="12">
        <v>98</v>
      </c>
    </row>
    <row r="80" spans="1:14" x14ac:dyDescent="0.2">
      <c r="A80" s="6" t="s">
        <v>115</v>
      </c>
      <c r="B80" s="12">
        <v>0.1</v>
      </c>
      <c r="C80" s="12" t="str">
        <f>IF(ISNUMBER('2014-basis'!C63),'2014-basis'!C63*'Forudsætninger 2018 opregning'!$B$10,IF(ISTEXT('2014-basis'!C63),'2014-basis'!C63,""))</f>
        <v/>
      </c>
      <c r="D80" s="12" t="str">
        <f>IF(ISNUMBER('2014-basis'!D63),'2014-basis'!D63*'Forudsætninger 2018 opregning'!$B$12,IF(ISTEXT('2014-basis'!D63),'2014-basis'!D63,""))</f>
        <v/>
      </c>
      <c r="E80" s="12" t="str">
        <f>IF(ISNUMBER('2014-basis'!E63),'2014-basis'!E63*'Forudsætninger 2018 opregning'!$B$12,IF(ISTEXT('2014-basis'!E63),'2014-basis'!E63,""))</f>
        <v/>
      </c>
      <c r="I80" s="6"/>
      <c r="J80" s="12"/>
      <c r="K80" s="12"/>
      <c r="L80" s="12"/>
      <c r="M80" s="12"/>
      <c r="N80" s="12"/>
    </row>
    <row r="81" spans="1:4" x14ac:dyDescent="0.2">
      <c r="A81" s="5"/>
      <c r="B81" s="12"/>
      <c r="C81" s="12"/>
      <c r="D81" s="12"/>
    </row>
    <row r="82" spans="1:4" x14ac:dyDescent="0.2">
      <c r="A82" s="5"/>
      <c r="B82" s="12" t="str">
        <f>IF(ISNUMBER('Prisopregnede 2018-priser'!B79),'Prisopregnede 2018-priser'!B79*$B$3,IF(ISTEXT('Prisopregnede 2018-priser'!B79),'Prisopregnede 2018-priser'!B79,""))</f>
        <v/>
      </c>
      <c r="C82" s="12" t="str">
        <f>IF(ISNUMBER('Prisopregnede 2018-priser'!C79),'Prisopregnede 2018-priser'!C79*$B$3,IF(ISTEXT('Prisopregnede 2018-priser'!C79),'Prisopregnede 2018-priser'!C79,""))</f>
        <v/>
      </c>
      <c r="D82" s="12" t="str">
        <f>IF(ISNUMBER('Prisopregnede 2018-priser'!D79),'Prisopregnede 2018-priser'!D79*$B$3,IF(ISTEXT('Prisopregnede 2018-priser'!D79),'Prisopregnede 2018-priser'!D79,""))</f>
        <v/>
      </c>
    </row>
    <row r="83" spans="1:4" ht="15.75" x14ac:dyDescent="0.25">
      <c r="A83" s="41" t="s">
        <v>76</v>
      </c>
      <c r="B83" s="42" t="s">
        <v>101</v>
      </c>
      <c r="C83" s="42" t="str">
        <f>B83</f>
        <v>2019-priser</v>
      </c>
      <c r="D83" s="42" t="str">
        <f>C83</f>
        <v>2019-priser</v>
      </c>
    </row>
    <row r="84" spans="1:4" ht="15" x14ac:dyDescent="0.25">
      <c r="A84" s="10"/>
      <c r="B84" s="18"/>
      <c r="C84" s="18"/>
      <c r="D84" s="18"/>
    </row>
    <row r="85" spans="1:4" ht="45" x14ac:dyDescent="0.2">
      <c r="A85" s="39" t="s">
        <v>0</v>
      </c>
      <c r="B85" s="40" t="s">
        <v>1</v>
      </c>
      <c r="C85" s="40" t="s">
        <v>2</v>
      </c>
      <c r="D85" s="40" t="s">
        <v>104</v>
      </c>
    </row>
    <row r="86" spans="1:4" ht="15" x14ac:dyDescent="0.2">
      <c r="A86" s="23" t="s">
        <v>68</v>
      </c>
      <c r="B86" s="12" t="str">
        <f>IF(ISNUMBER('Prisopregnede 2018-priser'!B83),'Prisopregnede 2018-priser'!B83*$B$3,IF(ISTEXT('Prisopregnede 2018-priser'!B83),'Prisopregnede 2018-priser'!B83,""))</f>
        <v/>
      </c>
      <c r="C86" s="12" t="str">
        <f>IF(ISNUMBER('Prisopregnede 2018-priser'!C83),'Prisopregnede 2018-priser'!C83*$B$3,IF(ISTEXT('Prisopregnede 2018-priser'!C83),'Prisopregnede 2018-priser'!C83,""))</f>
        <v/>
      </c>
      <c r="D86" s="12" t="str">
        <f>IF(ISNUMBER('Prisopregnede 2018-priser'!D83),'Prisopregnede 2018-priser'!D83*$B$3,IF(ISTEXT('Prisopregnede 2018-priser'!D83),'Prisopregnede 2018-priser'!D83,""))</f>
        <v/>
      </c>
    </row>
    <row r="87" spans="1:4" x14ac:dyDescent="0.2">
      <c r="A87" s="5"/>
      <c r="B87" s="12" t="str">
        <f>IF(ISNUMBER('Prisopregnede 2018-priser'!B84),'Prisopregnede 2018-priser'!B84*$B$3,IF(ISTEXT('Prisopregnede 2018-priser'!B84),'Prisopregnede 2018-priser'!B84,""))</f>
        <v/>
      </c>
      <c r="C87" s="12" t="str">
        <f>IF(ISNUMBER('Prisopregnede 2018-priser'!C84),'Prisopregnede 2018-priser'!C84*$B$3,IF(ISTEXT('Prisopregnede 2018-priser'!C84),'Prisopregnede 2018-priser'!C84,""))</f>
        <v/>
      </c>
      <c r="D87" s="12" t="str">
        <f>IF(ISNUMBER('Prisopregnede 2018-priser'!D84),'Prisopregnede 2018-priser'!D84*$B$3,IF(ISTEXT('Prisopregnede 2018-priser'!D84),'Prisopregnede 2018-priser'!D84,""))</f>
        <v/>
      </c>
    </row>
    <row r="88" spans="1:4" x14ac:dyDescent="0.2">
      <c r="A88" s="4" t="s">
        <v>5</v>
      </c>
      <c r="B88" s="12" t="str">
        <f>IF(ISNUMBER('Prisopregnede 2018-priser'!B85),'Prisopregnede 2018-priser'!B85*$B$3,IF(ISTEXT('Prisopregnede 2018-priser'!B85),'Prisopregnede 2018-priser'!B85,""))</f>
        <v/>
      </c>
      <c r="C88" s="12" t="str">
        <f>IF(ISNUMBER('Prisopregnede 2018-priser'!C85),'Prisopregnede 2018-priser'!C85*$B$3,IF(ISTEXT('Prisopregnede 2018-priser'!C85),'Prisopregnede 2018-priser'!C85,""))</f>
        <v/>
      </c>
      <c r="D88" s="12"/>
    </row>
    <row r="89" spans="1:4" x14ac:dyDescent="0.2">
      <c r="A89" s="6" t="s">
        <v>6</v>
      </c>
      <c r="B89" s="12">
        <f>IF(ISNUMBER('Prisopregnede 2018-priser'!B86),'Prisopregnede 2018-priser'!B86*$B$3,IF(ISTEXT('Prisopregnede 2018-priser'!B86),'Prisopregnede 2018-priser'!B86,""))</f>
        <v>300.73302541806197</v>
      </c>
      <c r="C89" s="12" t="str">
        <f>IF(ISNUMBER('Prisopregnede 2018-priser'!C86),'Prisopregnede 2018-priser'!C86*$B$3,IF(ISTEXT('Prisopregnede 2018-priser'!C86),'Prisopregnede 2018-priser'!C86,""))</f>
        <v/>
      </c>
      <c r="D89" s="12">
        <f>IF(ISNUMBER('Prisopregnede 2018-priser'!D86),'Prisopregnede 2018-priser'!D86*$B$3,IF(ISTEXT('Prisopregnede 2018-priser'!D86),'Prisopregnede 2018-priser'!D86,""))</f>
        <v>102.95312655000915</v>
      </c>
    </row>
    <row r="90" spans="1:4" x14ac:dyDescent="0.2">
      <c r="A90" s="6" t="s">
        <v>7</v>
      </c>
      <c r="B90" s="12">
        <f>IF(ISNUMBER('Prisopregnede 2018-priser'!B87),'Prisopregnede 2018-priser'!B87*$B$3,IF(ISTEXT('Prisopregnede 2018-priser'!B87),'Prisopregnede 2018-priser'!B87,""))</f>
        <v>150.3718093560671</v>
      </c>
      <c r="C90" s="12" t="str">
        <f>IF(ISNUMBER('Prisopregnede 2018-priser'!C87),'Prisopregnede 2018-priser'!C87*$B$3,IF(ISTEXT('Prisopregnede 2018-priser'!C87),'Prisopregnede 2018-priser'!C87,""))</f>
        <v/>
      </c>
      <c r="D90" s="12">
        <f>IF(ISNUMBER('Prisopregnede 2018-priser'!D87),'Prisopregnede 2018-priser'!D87*$B$3,IF(ISTEXT('Prisopregnede 2018-priser'!D87),'Prisopregnede 2018-priser'!D87,""))</f>
        <v>66.108378571317758</v>
      </c>
    </row>
    <row r="91" spans="1:4" x14ac:dyDescent="0.2">
      <c r="A91" s="6" t="s">
        <v>8</v>
      </c>
      <c r="B91" s="12" t="str">
        <f>IF(ISNUMBER('Prisopregnede 2018-priser'!B88),'Prisopregnede 2018-priser'!B88*$B$3,IF(ISTEXT('Prisopregnede 2018-priser'!B88),'Prisopregnede 2018-priser'!B88,""))</f>
        <v>Gratis</v>
      </c>
      <c r="C91" s="12" t="str">
        <f>IF(ISNUMBER('Prisopregnede 2018-priser'!C88),'Prisopregnede 2018-priser'!C88*$B$3,IF(ISTEXT('Prisopregnede 2018-priser'!C88),'Prisopregnede 2018-priser'!C88,""))</f>
        <v/>
      </c>
      <c r="D91" s="12" t="str">
        <f>IF(ISNUMBER('Prisopregnede 2018-priser'!D88),'Prisopregnede 2018-priser'!D88*$B$3,IF(ISTEXT('Prisopregnede 2018-priser'!D88),'Prisopregnede 2018-priser'!D88,""))</f>
        <v/>
      </c>
    </row>
    <row r="92" spans="1:4" x14ac:dyDescent="0.2">
      <c r="A92" s="6" t="s">
        <v>10</v>
      </c>
      <c r="B92" s="12">
        <f>IF(ISNUMBER('Prisopregnede 2018-priser'!B89),'Prisopregnede 2018-priser'!B89*$B$3,IF(ISTEXT('Prisopregnede 2018-priser'!B89),'Prisopregnede 2018-priser'!B89,""))</f>
        <v>150.3718093560671</v>
      </c>
      <c r="C92" s="12" t="str">
        <f>IF(ISNUMBER('Prisopregnede 2018-priser'!C89),'Prisopregnede 2018-priser'!C89*$B$3,IF(ISTEXT('Prisopregnede 2018-priser'!C89),'Prisopregnede 2018-priser'!C89,""))</f>
        <v/>
      </c>
      <c r="D92" s="12">
        <f>IF(ISNUMBER('Prisopregnede 2018-priser'!D89),'Prisopregnede 2018-priser'!D89*$B$3,IF(ISTEXT('Prisopregnede 2018-priser'!D89),'Prisopregnede 2018-priser'!D89,""))</f>
        <v>66.108378571317758</v>
      </c>
    </row>
    <row r="93" spans="1:4" x14ac:dyDescent="0.2">
      <c r="A93" s="6" t="s">
        <v>11</v>
      </c>
      <c r="B93" s="12">
        <f>IF(ISNUMBER('Prisopregnede 2018-priser'!B90),'Prisopregnede 2018-priser'!B90*$B$3,IF(ISTEXT('Prisopregnede 2018-priser'!B90),'Prisopregnede 2018-priser'!B90,""))</f>
        <v>150.3718093560671</v>
      </c>
      <c r="C93" s="12" t="str">
        <f>IF(ISNUMBER('Prisopregnede 2018-priser'!C90),'Prisopregnede 2018-priser'!C90*$B$3,IF(ISTEXT('Prisopregnede 2018-priser'!C90),'Prisopregnede 2018-priser'!C90,""))</f>
        <v/>
      </c>
      <c r="D93" s="12">
        <f>IF(ISNUMBER('Prisopregnede 2018-priser'!D90),'Prisopregnede 2018-priser'!D90*$B$3,IF(ISTEXT('Prisopregnede 2018-priser'!D90),'Prisopregnede 2018-priser'!D90,""))</f>
        <v>66.108378571317758</v>
      </c>
    </row>
    <row r="94" spans="1:4" x14ac:dyDescent="0.2">
      <c r="A94" s="7" t="s">
        <v>12</v>
      </c>
      <c r="B94" s="12">
        <f>IF(ISNUMBER('Prisopregnede 2018-priser'!B91),'Prisopregnede 2018-priser'!B91*$B$3,IF(ISTEXT('Prisopregnede 2018-priser'!B91),'Prisopregnede 2018-priser'!B91,""))</f>
        <v>224.57783433241445</v>
      </c>
      <c r="C94" s="12" t="str">
        <f>IF(ISNUMBER('Prisopregnede 2018-priser'!C91),'Prisopregnede 2018-priser'!C91*$B$3,IF(ISTEXT('Prisopregnede 2018-priser'!C91),'Prisopregnede 2018-priser'!C91,""))</f>
        <v/>
      </c>
      <c r="D94" s="12" t="str">
        <f>IF(ISNUMBER('Prisopregnede 2018-priser'!D91),'Prisopregnede 2018-priser'!D91*$B$3,IF(ISTEXT('Prisopregnede 2018-priser'!D91),'Prisopregnede 2018-priser'!D91,""))</f>
        <v/>
      </c>
    </row>
    <row r="95" spans="1:4" x14ac:dyDescent="0.2">
      <c r="A95" s="6" t="s">
        <v>13</v>
      </c>
      <c r="B95" s="12">
        <f>IF(ISNUMBER('Prisopregnede 2018-priser'!B92),'Prisopregnede 2018-priser'!B92*$B$3,IF(ISTEXT('Prisopregnede 2018-priser'!B92),'Prisopregnede 2018-priser'!B92,""))</f>
        <v>125.00087005294766</v>
      </c>
      <c r="C95" s="12" t="str">
        <f>IF(ISNUMBER('Prisopregnede 2018-priser'!C92),'Prisopregnede 2018-priser'!C92*$B$3,IF(ISTEXT('Prisopregnede 2018-priser'!C92),'Prisopregnede 2018-priser'!C92,""))</f>
        <v/>
      </c>
      <c r="D95" s="12" t="str">
        <f>IF(ISNUMBER('Prisopregnede 2018-priser'!D92),'Prisopregnede 2018-priser'!D92*$B$3,IF(ISTEXT('Prisopregnede 2018-priser'!D92),'Prisopregnede 2018-priser'!D92,""))</f>
        <v/>
      </c>
    </row>
    <row r="96" spans="1:4" x14ac:dyDescent="0.2">
      <c r="A96" s="5"/>
      <c r="B96" s="12" t="str">
        <f>IF(ISNUMBER('Prisopregnede 2018-priser'!B95),'Prisopregnede 2018-priser'!B95*$B$3,IF(ISTEXT('Prisopregnede 2018-priser'!B95),'Prisopregnede 2018-priser'!B95,""))</f>
        <v/>
      </c>
      <c r="C96" s="12" t="str">
        <f>IF(ISNUMBER('Prisopregnede 2018-priser'!C95),'Prisopregnede 2018-priser'!C95*$B$3,IF(ISTEXT('Prisopregnede 2018-priser'!C95),'Prisopregnede 2018-priser'!C95,""))</f>
        <v/>
      </c>
      <c r="D96" s="12" t="str">
        <f>IF(ISNUMBER('Prisopregnede 2018-priser'!D95),'Prisopregnede 2018-priser'!D95*$B$3,IF(ISTEXT('Prisopregnede 2018-priser'!D95),'Prisopregnede 2018-priser'!D95,""))</f>
        <v/>
      </c>
    </row>
    <row r="97" spans="1:4" x14ac:dyDescent="0.2">
      <c r="A97" s="4" t="s">
        <v>69</v>
      </c>
      <c r="B97" s="12" t="str">
        <f>IF(ISNUMBER('Prisopregnede 2018-priser'!B96),'Prisopregnede 2018-priser'!B96*$B$3,IF(ISTEXT('Prisopregnede 2018-priser'!B96),'Prisopregnede 2018-priser'!B96,""))</f>
        <v/>
      </c>
      <c r="C97" s="12" t="str">
        <f>IF(ISNUMBER('Prisopregnede 2018-priser'!C96),'Prisopregnede 2018-priser'!C96*$B$3,IF(ISTEXT('Prisopregnede 2018-priser'!C96),'Prisopregnede 2018-priser'!C96,""))</f>
        <v/>
      </c>
      <c r="D97" s="12" t="str">
        <f>IF(ISNUMBER('Prisopregnede 2018-priser'!D96),'Prisopregnede 2018-priser'!D96*$B$3,IF(ISTEXT('Prisopregnede 2018-priser'!D96),'Prisopregnede 2018-priser'!D96,""))</f>
        <v/>
      </c>
    </row>
    <row r="98" spans="1:4" x14ac:dyDescent="0.2">
      <c r="A98" s="6" t="s">
        <v>69</v>
      </c>
      <c r="B98" s="12">
        <f>IF(ISNUMBER('Prisopregnede 2018-priser'!B97),'Prisopregnede 2018-priser'!B97*$B$3,IF(ISTEXT('Prisopregnede 2018-priser'!B97),'Prisopregnede 2018-priser'!B97,""))</f>
        <v>293.33890615560796</v>
      </c>
      <c r="C98" s="12" t="str">
        <f>IF(ISNUMBER('Prisopregnede 2018-priser'!C97),'Prisopregnede 2018-priser'!C97*$B$3,IF(ISTEXT('Prisopregnede 2018-priser'!C97),'Prisopregnede 2018-priser'!C97,""))</f>
        <v/>
      </c>
      <c r="D98" s="12" t="str">
        <f>IF(ISNUMBER('Prisopregnede 2018-priser'!D97),'Prisopregnede 2018-priser'!D97*$B$3,IF(ISTEXT('Prisopregnede 2018-priser'!D97),'Prisopregnede 2018-priser'!D97,""))</f>
        <v/>
      </c>
    </row>
    <row r="99" spans="1:4" x14ac:dyDescent="0.2">
      <c r="A99" s="6" t="s">
        <v>70</v>
      </c>
      <c r="B99" s="12">
        <f>IF(ISNUMBER('Prisopregnede 2018-priser'!B98),'Prisopregnede 2018-priser'!B98*$B$3,IF(ISTEXT('Prisopregnede 2018-priser'!B98),'Prisopregnede 2018-priser'!B98,""))</f>
        <v>146.67474972484013</v>
      </c>
      <c r="C99" s="12" t="str">
        <f>IF(ISNUMBER('Prisopregnede 2018-priser'!C98),'Prisopregnede 2018-priser'!C98*$B$3,IF(ISTEXT('Prisopregnede 2018-priser'!C98),'Prisopregnede 2018-priser'!C98,""))</f>
        <v/>
      </c>
      <c r="D99" s="12" t="str">
        <f>IF(ISNUMBER('Prisopregnede 2018-priser'!D98),'Prisopregnede 2018-priser'!D98*$B$3,IF(ISTEXT('Prisopregnede 2018-priser'!D98),'Prisopregnede 2018-priser'!D98,""))</f>
        <v/>
      </c>
    </row>
    <row r="100" spans="1:4" x14ac:dyDescent="0.2">
      <c r="A100" s="5"/>
      <c r="B100" s="12" t="str">
        <f>IF(ISNUMBER('Prisopregnede 2018-priser'!B99),'Prisopregnede 2018-priser'!B99*$B$3,IF(ISTEXT('Prisopregnede 2018-priser'!B99),'Prisopregnede 2018-priser'!B99,""))</f>
        <v/>
      </c>
      <c r="C100" s="12" t="str">
        <f>IF(ISNUMBER('Prisopregnede 2018-priser'!C99),'Prisopregnede 2018-priser'!C99*$B$3,IF(ISTEXT('Prisopregnede 2018-priser'!C99),'Prisopregnede 2018-priser'!C99,""))</f>
        <v/>
      </c>
      <c r="D100" s="12" t="str">
        <f>IF(ISNUMBER('Prisopregnede 2018-priser'!D99),'Prisopregnede 2018-priser'!D99*$B$3,IF(ISTEXT('Prisopregnede 2018-priser'!D99),'Prisopregnede 2018-priser'!D99,""))</f>
        <v/>
      </c>
    </row>
    <row r="101" spans="1:4" x14ac:dyDescent="0.2">
      <c r="A101" s="4" t="s">
        <v>17</v>
      </c>
      <c r="B101" s="12" t="str">
        <f>IF(ISNUMBER('Prisopregnede 2018-priser'!B100),'Prisopregnede 2018-priser'!B100*$B$3,IF(ISTEXT('Prisopregnede 2018-priser'!B100),'Prisopregnede 2018-priser'!B100,""))</f>
        <v/>
      </c>
      <c r="C101" s="12" t="str">
        <f>IF(ISNUMBER('Prisopregnede 2018-priser'!C100),'Prisopregnede 2018-priser'!C100*$B$3,IF(ISTEXT('Prisopregnede 2018-priser'!C100),'Prisopregnede 2018-priser'!C100,""))</f>
        <v/>
      </c>
      <c r="D101" s="12" t="str">
        <f>IF(ISNUMBER('Prisopregnede 2018-priser'!D100),'Prisopregnede 2018-priser'!D100*$B$3,IF(ISTEXT('Prisopregnede 2018-priser'!D100),'Prisopregnede 2018-priser'!D100,""))</f>
        <v/>
      </c>
    </row>
    <row r="102" spans="1:4" x14ac:dyDescent="0.2">
      <c r="A102" s="6" t="s">
        <v>18</v>
      </c>
      <c r="B102" s="12">
        <f>IF(ISNUMBER('Prisopregnede 2018-priser'!B101),'Prisopregnede 2018-priser'!B101*$B$3,IF(ISTEXT('Prisopregnede 2018-priser'!B101),'Prisopregnede 2018-priser'!B101,""))</f>
        <v>1732.9357906967459</v>
      </c>
      <c r="C102" s="12" t="str">
        <f>IF(ISNUMBER('Prisopregnede 2018-priser'!C101),'Prisopregnede 2018-priser'!C101*$B$3,IF(ISTEXT('Prisopregnede 2018-priser'!C101),'Prisopregnede 2018-priser'!C101,""))</f>
        <v/>
      </c>
      <c r="D102" s="12">
        <f>IF(ISNUMBER('Prisopregnede 2018-priser'!D101),'Prisopregnede 2018-priser'!D101*$B$3,IF(ISTEXT('Prisopregnede 2018-priser'!D101),'Prisopregnede 2018-priser'!D101,""))</f>
        <v>387.73404941002946</v>
      </c>
    </row>
    <row r="103" spans="1:4" x14ac:dyDescent="0.2">
      <c r="A103" s="6" t="s">
        <v>71</v>
      </c>
      <c r="B103" s="12">
        <f>IF(ISNUMBER('Prisopregnede 2018-priser'!B102),'Prisopregnede 2018-priser'!B102*$B$3,IF(ISTEXT('Prisopregnede 2018-priser'!B102),'Prisopregnede 2018-priser'!B102,""))</f>
        <v>580.52310845521913</v>
      </c>
      <c r="C103" s="12">
        <f>IF(ISNUMBER('Prisopregnede 2018-priser'!C102),'Prisopregnede 2018-priser'!C102*$B$3,IF(ISTEXT('Prisopregnede 2018-priser'!C102),'Prisopregnede 2018-priser'!C102,""))</f>
        <v>866.46789534837296</v>
      </c>
      <c r="D103" s="12">
        <f>IF(ISNUMBER('Prisopregnede 2018-priser'!D102),'Prisopregnede 2018-priser'!D102*$B$3,IF(ISTEXT('Prisopregnede 2018-priser'!D102),'Prisopregnede 2018-priser'!D102,""))</f>
        <v>272.79085529448264</v>
      </c>
    </row>
    <row r="104" spans="1:4" x14ac:dyDescent="0.2">
      <c r="A104" s="6" t="s">
        <v>22</v>
      </c>
      <c r="B104" s="12">
        <f>IF(ISNUMBER('Prisopregnede 2018-priser'!B103),'Prisopregnede 2018-priser'!B103*$B$3,IF(ISTEXT('Prisopregnede 2018-priser'!B103),'Prisopregnede 2018-priser'!B103,""))</f>
        <v>612.56782302387728</v>
      </c>
      <c r="C104" s="12">
        <f>IF(ISNUMBER('Prisopregnede 2018-priser'!C103),'Prisopregnede 2018-priser'!C103*$B$3,IF(ISTEXT('Prisopregnede 2018-priser'!C103),'Prisopregnede 2018-priser'!C103,""))</f>
        <v>1297.8480165599099</v>
      </c>
      <c r="D104" s="12">
        <f>IF(ISNUMBER('Prisopregnede 2018-priser'!D103),'Prisopregnede 2018-priser'!D103*$B$3,IF(ISTEXT('Prisopregnede 2018-priser'!D103),'Prisopregnede 2018-priser'!D103,""))</f>
        <v>311.41056795810255</v>
      </c>
    </row>
    <row r="105" spans="1:4" x14ac:dyDescent="0.2">
      <c r="A105" s="5"/>
      <c r="B105" s="12" t="str">
        <f>IF(ISNUMBER('Prisopregnede 2018-priser'!B107),'Prisopregnede 2018-priser'!B107*$B$3,IF(ISTEXT('Prisopregnede 2018-priser'!B107),'Prisopregnede 2018-priser'!B107,""))</f>
        <v/>
      </c>
      <c r="C105" s="12" t="str">
        <f>IF(ISNUMBER('Prisopregnede 2018-priser'!C107),'Prisopregnede 2018-priser'!C107*$B$3,IF(ISTEXT('Prisopregnede 2018-priser'!C107),'Prisopregnede 2018-priser'!C107,""))</f>
        <v/>
      </c>
      <c r="D105" s="12" t="str">
        <f>IF(ISNUMBER('Prisopregnede 2018-priser'!D107),'Prisopregnede 2018-priser'!D107*$B$3,IF(ISTEXT('Prisopregnede 2018-priser'!D107),'Prisopregnede 2018-priser'!D107,""))</f>
        <v/>
      </c>
    </row>
    <row r="106" spans="1:4" x14ac:dyDescent="0.2">
      <c r="A106" s="4" t="s">
        <v>26</v>
      </c>
      <c r="B106" s="12" t="str">
        <f>IF(ISNUMBER('Prisopregnede 2018-priser'!B108),'Prisopregnede 2018-priser'!B108*$B$3,IF(ISTEXT('Prisopregnede 2018-priser'!B108),'Prisopregnede 2018-priser'!B108,""))</f>
        <v/>
      </c>
      <c r="C106" s="12" t="str">
        <f>IF(ISNUMBER('Prisopregnede 2018-priser'!C108),'Prisopregnede 2018-priser'!C108*$B$3,IF(ISTEXT('Prisopregnede 2018-priser'!C108),'Prisopregnede 2018-priser'!C108,""))</f>
        <v/>
      </c>
      <c r="D106" s="12" t="str">
        <f>IF(ISNUMBER('Prisopregnede 2018-priser'!D108),'Prisopregnede 2018-priser'!D108*$B$3,IF(ISTEXT('Prisopregnede 2018-priser'!D108),'Prisopregnede 2018-priser'!D108,""))</f>
        <v/>
      </c>
    </row>
    <row r="107" spans="1:4" x14ac:dyDescent="0.2">
      <c r="A107" s="6" t="s">
        <v>27</v>
      </c>
      <c r="B107" s="12">
        <f>IF(ISNUMBER('Prisopregnede 2018-priser'!B109),'Prisopregnede 2018-priser'!B109*$B$3,IF(ISTEXT('Prisopregnede 2018-priser'!B109),'Prisopregnede 2018-priser'!B109,""))</f>
        <v>2134.7394348584667</v>
      </c>
      <c r="C107" s="12" t="str">
        <f>IF(ISNUMBER('Prisopregnede 2018-priser'!C109),'Prisopregnede 2018-priser'!C109*$B$3,IF(ISTEXT('Prisopregnede 2018-priser'!C109),'Prisopregnede 2018-priser'!C109,""))</f>
        <v/>
      </c>
      <c r="D107" s="12">
        <f>IF(ISNUMBER('Prisopregnede 2018-priser'!D109),'Prisopregnede 2018-priser'!D109*$B$3,IF(ISTEXT('Prisopregnede 2018-priser'!D109),'Prisopregnede 2018-priser'!D109,""))</f>
        <v>349.24888217442162</v>
      </c>
    </row>
    <row r="108" spans="1:4" x14ac:dyDescent="0.2">
      <c r="A108" s="6" t="s">
        <v>72</v>
      </c>
      <c r="B108" s="12">
        <f>IF(ISNUMBER('Prisopregnede 2018-priser'!B110),'Prisopregnede 2018-priser'!B110*$B$3,IF(ISTEXT('Prisopregnede 2018-priser'!B110),'Prisopregnede 2018-priser'!B110,""))</f>
        <v>981.99836050069905</v>
      </c>
      <c r="C108" s="12">
        <f>IF(ISNUMBER('Prisopregnede 2018-priser'!C110),'Prisopregnede 2018-priser'!C110*$B$3,IF(ISTEXT('Prisopregnede 2018-priser'!C110),'Prisopregnede 2018-priser'!C110,""))</f>
        <v>1255.3053475656184</v>
      </c>
      <c r="D108" s="12">
        <f>IF(ISNUMBER('Prisopregnede 2018-priser'!D110),'Prisopregnede 2018-priser'!D110*$B$3,IF(ISTEXT('Prisopregnede 2018-priser'!D110),'Prisopregnede 2018-priser'!D110,""))</f>
        <v>448.52270875071588</v>
      </c>
    </row>
    <row r="109" spans="1:4" x14ac:dyDescent="0.2">
      <c r="A109" s="6" t="s">
        <v>31</v>
      </c>
      <c r="B109" s="12">
        <v>0.1</v>
      </c>
      <c r="C109" s="12" t="str">
        <f>IF(ISNUMBER('Prisopregnede 2018-priser'!C111),'Prisopregnede 2018-priser'!C111*$B$3,IF(ISTEXT('Prisopregnede 2018-priser'!C111),'Prisopregnede 2018-priser'!C111,""))</f>
        <v/>
      </c>
      <c r="D109" s="12" t="str">
        <f>IF(ISNUMBER('Prisopregnede 2018-priser'!D111),'Prisopregnede 2018-priser'!D111*$B$3,IF(ISTEXT('Prisopregnede 2018-priser'!D111),'Prisopregnede 2018-priser'!D111,""))</f>
        <v/>
      </c>
    </row>
    <row r="110" spans="1:4" x14ac:dyDescent="0.2">
      <c r="A110" s="5"/>
      <c r="B110" s="12" t="str">
        <f>IF(ISNUMBER('Prisopregnede 2018-priser'!B116),'Prisopregnede 2018-priser'!B116*$B$3,IF(ISTEXT('Prisopregnede 2018-priser'!B116),'Prisopregnede 2018-priser'!B116,""))</f>
        <v/>
      </c>
      <c r="C110" s="12" t="str">
        <f>IF(ISNUMBER('Prisopregnede 2018-priser'!C116),'Prisopregnede 2018-priser'!C116*$B$3,IF(ISTEXT('Prisopregnede 2018-priser'!C116),'Prisopregnede 2018-priser'!C116,""))</f>
        <v/>
      </c>
      <c r="D110" s="12" t="str">
        <f>IF(ISNUMBER('Prisopregnede 2018-priser'!D116),'Prisopregnede 2018-priser'!D116*$B$3,IF(ISTEXT('Prisopregnede 2018-priser'!D116),'Prisopregnede 2018-priser'!D116,""))</f>
        <v/>
      </c>
    </row>
    <row r="111" spans="1:4" x14ac:dyDescent="0.2">
      <c r="A111" s="4" t="s">
        <v>35</v>
      </c>
      <c r="B111" s="12" t="str">
        <f>IF(ISNUMBER('Prisopregnede 2018-priser'!B117),'Prisopregnede 2018-priser'!B117*$B$3,IF(ISTEXT('Prisopregnede 2018-priser'!B117),'Prisopregnede 2018-priser'!B117,""))</f>
        <v/>
      </c>
      <c r="C111" s="12" t="str">
        <f>IF(ISNUMBER('Prisopregnede 2018-priser'!C117),'Prisopregnede 2018-priser'!C117*$B$3,IF(ISTEXT('Prisopregnede 2018-priser'!C117),'Prisopregnede 2018-priser'!C117,""))</f>
        <v/>
      </c>
      <c r="D111" s="12" t="str">
        <f>IF(ISNUMBER('Prisopregnede 2018-priser'!D117),'Prisopregnede 2018-priser'!D117*$B$3,IF(ISTEXT('Prisopregnede 2018-priser'!D117),'Prisopregnede 2018-priser'!D117,""))</f>
        <v/>
      </c>
    </row>
    <row r="112" spans="1:4" x14ac:dyDescent="0.2">
      <c r="A112" s="6" t="s">
        <v>36</v>
      </c>
      <c r="B112" s="12">
        <f>IF(ISNUMBER('Prisopregnede 2018-priser'!B118),'Prisopregnede 2018-priser'!B118*$B$3,IF(ISTEXT('Prisopregnede 2018-priser'!B118),'Prisopregnede 2018-priser'!B118,""))</f>
        <v>2107.6206020334203</v>
      </c>
      <c r="C112" s="12" t="str">
        <f>IF(ISNUMBER('Prisopregnede 2018-priser'!C118),'Prisopregnede 2018-priser'!C118*$B$3,IF(ISTEXT('Prisopregnede 2018-priser'!C118),'Prisopregnede 2018-priser'!C118,""))</f>
        <v/>
      </c>
      <c r="D112" s="12" t="str">
        <f>IF(ISNUMBER('Prisopregnede 2018-priser'!D118),'Prisopregnede 2018-priser'!D118*$B$3,IF(ISTEXT('Prisopregnede 2018-priser'!D118),'Prisopregnede 2018-priser'!D118,""))</f>
        <v/>
      </c>
    </row>
    <row r="113" spans="1:4" x14ac:dyDescent="0.2">
      <c r="A113" s="6" t="s">
        <v>37</v>
      </c>
      <c r="B113" s="12">
        <f>IF(ISNUMBER('Prisopregnede 2018-priser'!B119),'Prisopregnede 2018-priser'!B119*$B$3,IF(ISTEXT('Prisopregnede 2018-priser'!B119),'Prisopregnede 2018-priser'!B119,""))</f>
        <v>2207.451805370622</v>
      </c>
      <c r="C113" s="12" t="str">
        <f>IF(ISNUMBER('Prisopregnede 2018-priser'!C119),'Prisopregnede 2018-priser'!C119*$B$3,IF(ISTEXT('Prisopregnede 2018-priser'!C119),'Prisopregnede 2018-priser'!C119,""))</f>
        <v/>
      </c>
      <c r="D113" s="12" t="str">
        <f>IF(ISNUMBER('Prisopregnede 2018-priser'!D119),'Prisopregnede 2018-priser'!D119*$B$3,IF(ISTEXT('Prisopregnede 2018-priser'!D119),'Prisopregnede 2018-priser'!D119,""))</f>
        <v/>
      </c>
    </row>
    <row r="114" spans="1:4" x14ac:dyDescent="0.2">
      <c r="A114" s="6" t="s">
        <v>77</v>
      </c>
      <c r="B114" s="12" t="str">
        <f>IF(ISNUMBER('Prisopregnede 2018-priser'!B120),'Prisopregnede 2018-priser'!B120*$B$3,IF(ISTEXT('Prisopregnede 2018-priser'!B120),'Prisopregnede 2018-priser'!B120,""))</f>
        <v/>
      </c>
      <c r="C114" s="12" t="str">
        <f>IF(ISNUMBER('Prisopregnede 2018-priser'!C120),'Prisopregnede 2018-priser'!C120*$B$3,IF(ISTEXT('Prisopregnede 2018-priser'!C120),'Prisopregnede 2018-priser'!C120,""))</f>
        <v/>
      </c>
      <c r="D114" s="12">
        <f>IF(ISNUMBER('Prisopregnede 2018-priser'!D120),'Prisopregnede 2018-priser'!D120*$B$3,IF(ISTEXT('Prisopregnede 2018-priser'!D120),'Prisopregnede 2018-priser'!D120,""))</f>
        <v>401.75782286821112</v>
      </c>
    </row>
    <row r="115" spans="1:4" x14ac:dyDescent="0.2">
      <c r="A115" s="6" t="s">
        <v>38</v>
      </c>
      <c r="B115" s="12">
        <f>IF(ISNUMBER('Prisopregnede 2018-priser'!B121),'Prisopregnede 2018-priser'!B121*$B$3,IF(ISTEXT('Prisopregnede 2018-priser'!B121),'Prisopregnede 2018-priser'!B121,""))</f>
        <v>954.45579591276135</v>
      </c>
      <c r="C115" s="12">
        <f>IF(ISNUMBER('Prisopregnede 2018-priser'!C121),'Prisopregnede 2018-priser'!C121*$B$3,IF(ISTEXT('Prisopregnede 2018-priser'!C121),'Prisopregnede 2018-priser'!C121,""))</f>
        <v>1240.4747358644213</v>
      </c>
      <c r="D115" s="12">
        <f>IF(ISNUMBER('Prisopregnede 2018-priser'!D121),'Prisopregnede 2018-priser'!D121*$B$3,IF(ISTEXT('Prisopregnede 2018-priser'!D121),'Prisopregnede 2018-priser'!D121,""))</f>
        <v>437.19501867693003</v>
      </c>
    </row>
    <row r="116" spans="1:4" x14ac:dyDescent="0.2">
      <c r="A116" s="6" t="s">
        <v>39</v>
      </c>
      <c r="B116" s="12">
        <f>IF(ISNUMBER('Prisopregnede 2018-priser'!B122),'Prisopregnede 2018-priser'!B122*$B$3,IF(ISTEXT('Prisopregnede 2018-priser'!B122),'Prisopregnede 2018-priser'!B122,""))</f>
        <v>1054.0327601922281</v>
      </c>
      <c r="C116" s="12">
        <f>IF(ISNUMBER('Prisopregnede 2018-priser'!C122),'Prisopregnede 2018-priser'!C122*$B$3,IF(ISTEXT('Prisopregnede 2018-priser'!C122),'Prisopregnede 2018-priser'!C122,""))</f>
        <v>1340.0517001438882</v>
      </c>
      <c r="D116" s="12">
        <f>IF(ISNUMBER('Prisopregnede 2018-priser'!D122),'Prisopregnede 2018-priser'!D122*$B$3,IF(ISTEXT('Prisopregnede 2018-priser'!D122),'Prisopregnede 2018-priser'!D122,""))</f>
        <v>480.97403102239764</v>
      </c>
    </row>
    <row r="117" spans="1:4" x14ac:dyDescent="0.2">
      <c r="A117" s="5"/>
      <c r="B117" s="12" t="str">
        <f>IF(ISNUMBER('Prisopregnede 2018-priser'!B127),'Prisopregnede 2018-priser'!B127*$B$3,IF(ISTEXT('Prisopregnede 2018-priser'!B127),'Prisopregnede 2018-priser'!B127,""))</f>
        <v/>
      </c>
      <c r="C117" s="12" t="str">
        <f>IF(ISNUMBER('Prisopregnede 2018-priser'!C127),'Prisopregnede 2018-priser'!C127*$B$3,IF(ISTEXT('Prisopregnede 2018-priser'!C127),'Prisopregnede 2018-priser'!C127,""))</f>
        <v/>
      </c>
      <c r="D117" s="12" t="str">
        <f>IF(ISNUMBER('Prisopregnede 2018-priser'!D127),'Prisopregnede 2018-priser'!D127*$B$3,IF(ISTEXT('Prisopregnede 2018-priser'!D127),'Prisopregnede 2018-priser'!D127,""))</f>
        <v/>
      </c>
    </row>
    <row r="118" spans="1:4" x14ac:dyDescent="0.2">
      <c r="A118" s="4" t="s">
        <v>43</v>
      </c>
      <c r="B118" s="12" t="str">
        <f>IF(ISNUMBER('Prisopregnede 2018-priser'!B128),'Prisopregnede 2018-priser'!B128*$B$3,IF(ISTEXT('Prisopregnede 2018-priser'!B128),'Prisopregnede 2018-priser'!B128,""))</f>
        <v/>
      </c>
      <c r="C118" s="12" t="str">
        <f>IF(ISNUMBER('Prisopregnede 2018-priser'!C128),'Prisopregnede 2018-priser'!C128*$B$3,IF(ISTEXT('Prisopregnede 2018-priser'!C128),'Prisopregnede 2018-priser'!C128,""))</f>
        <v/>
      </c>
      <c r="D118" s="12" t="str">
        <f>IF(ISNUMBER('Prisopregnede 2018-priser'!D128),'Prisopregnede 2018-priser'!D128*$B$3,IF(ISTEXT('Prisopregnede 2018-priser'!D128),'Prisopregnede 2018-priser'!D128,""))</f>
        <v/>
      </c>
    </row>
    <row r="119" spans="1:4" x14ac:dyDescent="0.2">
      <c r="A119" s="6" t="s">
        <v>44</v>
      </c>
      <c r="B119" s="12">
        <f>IF(ISNUMBER('Prisopregnede 2018-priser'!B129),'Prisopregnede 2018-priser'!B129*$B$3,IF(ISTEXT('Prisopregnede 2018-priser'!B129),'Prisopregnede 2018-priser'!B129,""))</f>
        <v>418.43511585520616</v>
      </c>
      <c r="C119" s="12" t="str">
        <f>IF(ISNUMBER('Prisopregnede 2018-priser'!C129),'Prisopregnede 2018-priser'!C129*$B$3,IF(ISTEXT('Prisopregnede 2018-priser'!C129),'Prisopregnede 2018-priser'!C129,""))</f>
        <v/>
      </c>
      <c r="D119" s="12">
        <f>IF(ISNUMBER('Prisopregnede 2018-priser'!D129),'Prisopregnede 2018-priser'!D129*$B$3,IF(ISTEXT('Prisopregnede 2018-priser'!D129),'Prisopregnede 2018-priser'!D129,""))</f>
        <v>183.96499868574142</v>
      </c>
    </row>
    <row r="120" spans="1:4" x14ac:dyDescent="0.2">
      <c r="A120" s="6" t="s">
        <v>45</v>
      </c>
      <c r="B120" s="12">
        <f>IF(ISNUMBER('Prisopregnede 2018-priser'!B130),'Prisopregnede 2018-priser'!B130*$B$3,IF(ISTEXT('Prisopregnede 2018-priser'!B130),'Prisopregnede 2018-priser'!B130,""))</f>
        <v>570.97855049609143</v>
      </c>
      <c r="C120" s="12" t="str">
        <f>IF(ISNUMBER('Prisopregnede 2018-priser'!C130),'Prisopregnede 2018-priser'!C130*$B$3,IF(ISTEXT('Prisopregnede 2018-priser'!C130),'Prisopregnede 2018-priser'!C130,""))</f>
        <v/>
      </c>
      <c r="D120" s="12">
        <f>IF(ISNUMBER('Prisopregnede 2018-priser'!D130),'Prisopregnede 2018-priser'!D130*$B$3,IF(ISTEXT('Prisopregnede 2018-priser'!D130),'Prisopregnede 2018-priser'!D130,""))</f>
        <v>199.59296763175939</v>
      </c>
    </row>
    <row r="121" spans="1:4" x14ac:dyDescent="0.2">
      <c r="A121" s="6" t="s">
        <v>46</v>
      </c>
      <c r="B121" s="12">
        <f>IF(ISNUMBER('Prisopregnede 2018-priser'!B131),'Prisopregnede 2018-priser'!B131*$B$3,IF(ISTEXT('Prisopregnede 2018-priser'!B131),'Prisopregnede 2018-priser'!B131,""))</f>
        <v>181.17710851826814</v>
      </c>
      <c r="C121" s="12" t="str">
        <f>IF(ISNUMBER('Prisopregnede 2018-priser'!C131),'Prisopregnede 2018-priser'!C131*$B$3,IF(ISTEXT('Prisopregnede 2018-priser'!C131),'Prisopregnede 2018-priser'!C131,""))</f>
        <v/>
      </c>
      <c r="D121" s="12" t="str">
        <f>IF(ISNUMBER('Prisopregnede 2018-priser'!D131),'Prisopregnede 2018-priser'!D131*$B$3,IF(ISTEXT('Prisopregnede 2018-priser'!D131),'Prisopregnede 2018-priser'!D131,""))</f>
        <v/>
      </c>
    </row>
    <row r="122" spans="1:4" x14ac:dyDescent="0.2">
      <c r="A122" s="5"/>
      <c r="B122" s="12" t="str">
        <f>IF(ISNUMBER('Prisopregnede 2018-priser'!B135),'Prisopregnede 2018-priser'!B135*$B$3,IF(ISTEXT('Prisopregnede 2018-priser'!B135),'Prisopregnede 2018-priser'!B135,""))</f>
        <v/>
      </c>
      <c r="C122" s="12" t="str">
        <f>IF(ISNUMBER('Prisopregnede 2018-priser'!C135),'Prisopregnede 2018-priser'!C135*$B$3,IF(ISTEXT('Prisopregnede 2018-priser'!C135),'Prisopregnede 2018-priser'!C135,""))</f>
        <v/>
      </c>
      <c r="D122" s="12" t="str">
        <f>IF(ISNUMBER('Prisopregnede 2018-priser'!D135),'Prisopregnede 2018-priser'!D135*$B$3,IF(ISTEXT('Prisopregnede 2018-priser'!D135),'Prisopregnede 2018-priser'!D135,""))</f>
        <v/>
      </c>
    </row>
    <row r="123" spans="1:4" x14ac:dyDescent="0.2">
      <c r="A123" s="4" t="s">
        <v>49</v>
      </c>
      <c r="B123" s="12" t="str">
        <f>IF(ISNUMBER('Prisopregnede 2018-priser'!B136),'Prisopregnede 2018-priser'!B136*$B$3,IF(ISTEXT('Prisopregnede 2018-priser'!B136),'Prisopregnede 2018-priser'!B136,""))</f>
        <v/>
      </c>
      <c r="C123" s="12" t="str">
        <f>IF(ISNUMBER('Prisopregnede 2018-priser'!C136),'Prisopregnede 2018-priser'!C136*$B$3,IF(ISTEXT('Prisopregnede 2018-priser'!C136),'Prisopregnede 2018-priser'!C136,""))</f>
        <v/>
      </c>
      <c r="D123" s="12" t="str">
        <f>IF(ISNUMBER('Prisopregnede 2018-priser'!D136),'Prisopregnede 2018-priser'!D136*$B$3,IF(ISTEXT('Prisopregnede 2018-priser'!D136),'Prisopregnede 2018-priser'!D136,""))</f>
        <v/>
      </c>
    </row>
    <row r="124" spans="1:4" x14ac:dyDescent="0.2">
      <c r="A124" s="6" t="s">
        <v>50</v>
      </c>
      <c r="B124" s="12">
        <f>IF(ISNUMBER('Prisopregnede 2018-priser'!B137),'Prisopregnede 2018-priser'!B137*$B$3,IF(ISTEXT('Prisopregnede 2018-priser'!B137),'Prisopregnede 2018-priser'!B137,""))</f>
        <v>19.72471356259225</v>
      </c>
      <c r="C124" s="12" t="str">
        <f>IF(ISNUMBER('Prisopregnede 2018-priser'!C137),'Prisopregnede 2018-priser'!C137*$B$3,IF(ISTEXT('Prisopregnede 2018-priser'!C137),'Prisopregnede 2018-priser'!C137,""))</f>
        <v/>
      </c>
      <c r="D124" s="12" t="str">
        <f>IF(ISNUMBER('Prisopregnede 2018-priser'!D137),'Prisopregnede 2018-priser'!D137*$B$3,IF(ISTEXT('Prisopregnede 2018-priser'!D137),'Prisopregnede 2018-priser'!D137,""))</f>
        <v/>
      </c>
    </row>
    <row r="125" spans="1:4" x14ac:dyDescent="0.2">
      <c r="A125" s="6" t="s">
        <v>51</v>
      </c>
      <c r="B125" s="12">
        <f>IF(ISNUMBER('Prisopregnede 2018-priser'!B138),'Prisopregnede 2018-priser'!B138*$B$3,IF(ISTEXT('Prisopregnede 2018-priser'!B138),'Prisopregnede 2018-priser'!B138,""))</f>
        <v>9.8623567812961248</v>
      </c>
      <c r="C125" s="12" t="str">
        <f>IF(ISNUMBER('Prisopregnede 2018-priser'!C138),'Prisopregnede 2018-priser'!C138*$B$3,IF(ISTEXT('Prisopregnede 2018-priser'!C138),'Prisopregnede 2018-priser'!C138,""))</f>
        <v/>
      </c>
      <c r="D125" s="12" t="str">
        <f>IF(ISNUMBER('Prisopregnede 2018-priser'!D138),'Prisopregnede 2018-priser'!D138*$B$3,IF(ISTEXT('Prisopregnede 2018-priser'!D138),'Prisopregnede 2018-priser'!D138,""))</f>
        <v/>
      </c>
    </row>
    <row r="126" spans="1:4" x14ac:dyDescent="0.2">
      <c r="A126" s="6" t="s">
        <v>52</v>
      </c>
      <c r="B126" s="12" t="str">
        <f>IF(ISNUMBER('Prisopregnede 2018-priser'!B139),'Prisopregnede 2018-priser'!B139*$B$3,IF(ISTEXT('Prisopregnede 2018-priser'!B139),'Prisopregnede 2018-priser'!B139,""))</f>
        <v>Gratis</v>
      </c>
      <c r="C126" s="12" t="str">
        <f>IF(ISNUMBER('Prisopregnede 2018-priser'!C139),'Prisopregnede 2018-priser'!C139*$B$3,IF(ISTEXT('Prisopregnede 2018-priser'!C139),'Prisopregnede 2018-priser'!C139,""))</f>
        <v/>
      </c>
      <c r="D126" s="12" t="str">
        <f>IF(ISNUMBER('Prisopregnede 2018-priser'!D139),'Prisopregnede 2018-priser'!D139*$B$3,IF(ISTEXT('Prisopregnede 2018-priser'!D139),'Prisopregnede 2018-priser'!D139,""))</f>
        <v/>
      </c>
    </row>
    <row r="127" spans="1:4" x14ac:dyDescent="0.2">
      <c r="A127" s="5"/>
      <c r="B127" s="12" t="str">
        <f>IF(ISNUMBER('Prisopregnede 2018-priser'!B140),'Prisopregnede 2018-priser'!B140*$B$3,IF(ISTEXT('Prisopregnede 2018-priser'!B140),'Prisopregnede 2018-priser'!B140,""))</f>
        <v/>
      </c>
      <c r="C127" s="12" t="str">
        <f>IF(ISNUMBER('Prisopregnede 2018-priser'!C140),'Prisopregnede 2018-priser'!C140*$B$3,IF(ISTEXT('Prisopregnede 2018-priser'!C140),'Prisopregnede 2018-priser'!C140,""))</f>
        <v/>
      </c>
      <c r="D127" s="12" t="str">
        <f>IF(ISNUMBER('Prisopregnede 2018-priser'!D140),'Prisopregnede 2018-priser'!D140*$B$3,IF(ISTEXT('Prisopregnede 2018-priser'!D140),'Prisopregnede 2018-priser'!D140,""))</f>
        <v/>
      </c>
    </row>
    <row r="128" spans="1:4" x14ac:dyDescent="0.2">
      <c r="A128" s="4" t="s">
        <v>53</v>
      </c>
      <c r="B128" s="12" t="str">
        <f>IF(ISNUMBER('Prisopregnede 2018-priser'!B141),'Prisopregnede 2018-priser'!B141*$B$3,IF(ISTEXT('Prisopregnede 2018-priser'!B141),'Prisopregnede 2018-priser'!B141,""))</f>
        <v/>
      </c>
      <c r="C128" s="12" t="str">
        <f>IF(ISNUMBER('Prisopregnede 2018-priser'!C141),'Prisopregnede 2018-priser'!C141*$B$3,IF(ISTEXT('Prisopregnede 2018-priser'!C141),'Prisopregnede 2018-priser'!C141,""))</f>
        <v/>
      </c>
      <c r="D128" s="12" t="str">
        <f>IF(ISNUMBER('Prisopregnede 2018-priser'!D141),'Prisopregnede 2018-priser'!D141*$B$3,IF(ISTEXT('Prisopregnede 2018-priser'!D141),'Prisopregnede 2018-priser'!D141,""))</f>
        <v/>
      </c>
    </row>
    <row r="129" spans="1:6" x14ac:dyDescent="0.2">
      <c r="A129" s="6" t="s">
        <v>73</v>
      </c>
      <c r="B129" s="12">
        <f>IF(ISNUMBER('Prisopregnede 2018-priser'!B142),'Prisopregnede 2018-priser'!B142*$B$3,IF(ISTEXT('Prisopregnede 2018-priser'!B142),'Prisopregnede 2018-priser'!B142,""))</f>
        <v>10541.789476504255</v>
      </c>
      <c r="C129" s="12" t="str">
        <f>IF(ISNUMBER('Prisopregnede 2018-priser'!C142),'Prisopregnede 2018-priser'!C142*$B$3,IF(ISTEXT('Prisopregnede 2018-priser'!C142),'Prisopregnede 2018-priser'!C142,""))</f>
        <v/>
      </c>
      <c r="D129" s="12" t="str">
        <f>IF(ISNUMBER('Prisopregnede 2018-priser'!D142),'Prisopregnede 2018-priser'!D142*$B$3,IF(ISTEXT('Prisopregnede 2018-priser'!D142),'Prisopregnede 2018-priser'!D142,""))</f>
        <v/>
      </c>
    </row>
    <row r="130" spans="1:6" x14ac:dyDescent="0.2">
      <c r="A130" s="6" t="s">
        <v>55</v>
      </c>
      <c r="B130" s="12">
        <f>IF(ISNUMBER('Prisopregnede 2018-priser'!B143),'Prisopregnede 2018-priser'!B143*$B$3,IF(ISTEXT('Prisopregnede 2018-priser'!B143),'Prisopregnede 2018-priser'!B143,""))</f>
        <v>11519.179754083514</v>
      </c>
      <c r="C130" s="12" t="str">
        <f>IF(ISNUMBER('Prisopregnede 2018-priser'!C143),'Prisopregnede 2018-priser'!C143*$B$3,IF(ISTEXT('Prisopregnede 2018-priser'!C143),'Prisopregnede 2018-priser'!C143,""))</f>
        <v/>
      </c>
      <c r="D130" s="12" t="str">
        <f>IF(ISNUMBER('Prisopregnede 2018-priser'!D143),'Prisopregnede 2018-priser'!D143*$B$3,IF(ISTEXT('Prisopregnede 2018-priser'!D143),'Prisopregnede 2018-priser'!D143,""))</f>
        <v/>
      </c>
    </row>
    <row r="131" spans="1:6" x14ac:dyDescent="0.2">
      <c r="A131" s="6" t="s">
        <v>56</v>
      </c>
      <c r="B131" s="12">
        <f>IF(ISNUMBER('Prisopregnede 2018-priser'!B144),'Prisopregnede 2018-priser'!B144*$B$3,IF(ISTEXT('Prisopregnede 2018-priser'!B144),'Prisopregnede 2018-priser'!B144,""))</f>
        <v>12496.580624956841</v>
      </c>
      <c r="C131" s="12" t="str">
        <f>IF(ISNUMBER('Prisopregnede 2018-priser'!C144),'Prisopregnede 2018-priser'!C144*$B$3,IF(ISTEXT('Prisopregnede 2018-priser'!C144),'Prisopregnede 2018-priser'!C144,""))</f>
        <v/>
      </c>
      <c r="D131" s="12" t="str">
        <f>IF(ISNUMBER('Prisopregnede 2018-priser'!D144),'Prisopregnede 2018-priser'!D144*$B$3,IF(ISTEXT('Prisopregnede 2018-priser'!D144),'Prisopregnede 2018-priser'!D144,""))</f>
        <v/>
      </c>
    </row>
    <row r="132" spans="1:6" x14ac:dyDescent="0.2">
      <c r="A132" s="6" t="s">
        <v>79</v>
      </c>
      <c r="B132" s="12" t="str">
        <f>IF(ISNUMBER('Prisopregnede 2018-priser'!B145),'Prisopregnede 2018-priser'!B145*$B$3,IF(ISTEXT('Prisopregnede 2018-priser'!B145),'Prisopregnede 2018-priser'!B145,""))</f>
        <v/>
      </c>
      <c r="C132" s="12" t="str">
        <f>IF(ISNUMBER('Prisopregnede 2018-priser'!C145),'Prisopregnede 2018-priser'!C145*$B$3,IF(ISTEXT('Prisopregnede 2018-priser'!C145),'Prisopregnede 2018-priser'!C145,""))</f>
        <v/>
      </c>
      <c r="D132" s="12">
        <f>IF(ISNUMBER('Prisopregnede 2018-priser'!D145),'Prisopregnede 2018-priser'!D145*$B$3,IF(ISTEXT('Prisopregnede 2018-priser'!D145),'Prisopregnede 2018-priser'!D145,""))</f>
        <v>2500.5423040768819</v>
      </c>
    </row>
    <row r="133" spans="1:6" x14ac:dyDescent="0.2">
      <c r="A133" s="6" t="s">
        <v>57</v>
      </c>
      <c r="B133" s="12">
        <f>IF(ISNUMBER('Prisopregnede 2018-priser'!B146),'Prisopregnede 2018-priser'!B146*$B$3,IF(ISTEXT('Prisopregnede 2018-priser'!B146),'Prisopregnede 2018-priser'!B146,""))</f>
        <v>835.65200289209974</v>
      </c>
      <c r="C133" s="12" t="str">
        <f>IF(ISNUMBER('Prisopregnede 2018-priser'!C146),'Prisopregnede 2018-priser'!C146*$B$3,IF(ISTEXT('Prisopregnede 2018-priser'!C146),'Prisopregnede 2018-priser'!C146,""))</f>
        <v/>
      </c>
      <c r="D133" s="12" t="str">
        <f>IF(ISNUMBER('Prisopregnede 2018-priser'!D146),'Prisopregnede 2018-priser'!D146*$B$3,IF(ISTEXT('Prisopregnede 2018-priser'!D146),'Prisopregnede 2018-priser'!D146,""))</f>
        <v/>
      </c>
    </row>
    <row r="134" spans="1:6" ht="15" x14ac:dyDescent="0.25">
      <c r="A134" s="5"/>
      <c r="B134" s="12" t="str">
        <f>IF(ISNUMBER('Prisopregnede 2018-priser'!B147),'Prisopregnede 2018-priser'!B147*$B$3,IF(ISTEXT('Prisopregnede 2018-priser'!B147),'Prisopregnede 2018-priser'!B147,""))</f>
        <v/>
      </c>
      <c r="C134" s="12" t="str">
        <f>IF(ISNUMBER('Prisopregnede 2018-priser'!C147),'Prisopregnede 2018-priser'!C147*$B$3,IF(ISTEXT('Prisopregnede 2018-priser'!C147),'Prisopregnede 2018-priser'!C147,""))</f>
        <v/>
      </c>
      <c r="D134" s="12" t="str">
        <f>IF(ISNUMBER('Prisopregnede 2018-priser'!D147),'Prisopregnede 2018-priser'!D147*$B$3,IF(ISTEXT('Prisopregnede 2018-priser'!D147),'Prisopregnede 2018-priser'!D147,""))</f>
        <v/>
      </c>
      <c r="F134" s="44"/>
    </row>
    <row r="135" spans="1:6" x14ac:dyDescent="0.2">
      <c r="A135" s="4" t="s">
        <v>58</v>
      </c>
      <c r="B135" s="12" t="str">
        <f>IF(ISNUMBER('Prisopregnede 2018-priser'!B148),'Prisopregnede 2018-priser'!B148*$B$3,IF(ISTEXT('Prisopregnede 2018-priser'!B148),'Prisopregnede 2018-priser'!B148,""))</f>
        <v/>
      </c>
      <c r="C135" s="12" t="str">
        <f>IF(ISNUMBER('Prisopregnede 2018-priser'!C148),'Prisopregnede 2018-priser'!C148*$B$3,IF(ISTEXT('Prisopregnede 2018-priser'!C148),'Prisopregnede 2018-priser'!C148,""))</f>
        <v/>
      </c>
      <c r="D135" s="12" t="str">
        <f>IF(ISNUMBER('Prisopregnede 2018-priser'!D148),'Prisopregnede 2018-priser'!D148*$B$3,IF(ISTEXT('Prisopregnede 2018-priser'!D148),'Prisopregnede 2018-priser'!D148,""))</f>
        <v/>
      </c>
    </row>
    <row r="136" spans="1:6" x14ac:dyDescent="0.2">
      <c r="A136" s="6" t="s">
        <v>59</v>
      </c>
      <c r="B136" s="12">
        <f>IF(ISNUMBER('Prisopregnede 2018-priser'!B149),'Prisopregnede 2018-priser'!B149*$B$3,IF(ISTEXT('Prisopregnede 2018-priser'!B149),'Prisopregnede 2018-priser'!B149,""))</f>
        <v>193.10515764365957</v>
      </c>
      <c r="C136" s="12" t="str">
        <f>IF(ISNUMBER('Prisopregnede 2018-priser'!C149),'Prisopregnede 2018-priser'!C149*$B$3,IF(ISTEXT('Prisopregnede 2018-priser'!C149),'Prisopregnede 2018-priser'!C149,""))</f>
        <v/>
      </c>
      <c r="D136" s="12" t="str">
        <f>IF(ISNUMBER('Prisopregnede 2018-priser'!D149),'Prisopregnede 2018-priser'!D149*$B$3,IF(ISTEXT('Prisopregnede 2018-priser'!D149),'Prisopregnede 2018-priser'!D149,""))</f>
        <v/>
      </c>
    </row>
    <row r="137" spans="1:6" x14ac:dyDescent="0.2">
      <c r="A137" s="6" t="s">
        <v>60</v>
      </c>
      <c r="B137" s="12">
        <f>IF(ISNUMBER('Prisopregnede 2018-priser'!B150),'Prisopregnede 2018-priser'!B150*$B$3,IF(ISTEXT('Prisopregnede 2018-priser'!B150),'Prisopregnede 2018-priser'!B150,""))</f>
        <v>266.20948003648942</v>
      </c>
      <c r="C137" s="12" t="str">
        <f>IF(ISNUMBER('Prisopregnede 2018-priser'!C150),'Prisopregnede 2018-priser'!C150*$B$3,IF(ISTEXT('Prisopregnede 2018-priser'!C150),'Prisopregnede 2018-priser'!C150,""))</f>
        <v/>
      </c>
      <c r="D137" s="12" t="str">
        <f>IF(ISNUMBER('Prisopregnede 2018-priser'!D150),'Prisopregnede 2018-priser'!D150*$B$3,IF(ISTEXT('Prisopregnede 2018-priser'!D150),'Prisopregnede 2018-priser'!D150,""))</f>
        <v/>
      </c>
    </row>
    <row r="138" spans="1:6" x14ac:dyDescent="0.2">
      <c r="A138" s="6" t="s">
        <v>61</v>
      </c>
      <c r="B138" s="12">
        <f>IF(ISNUMBER('Prisopregnede 2018-priser'!B151),'Prisopregnede 2018-priser'!B151*$B$3,IF(ISTEXT('Prisopregnede 2018-priser'!B151),'Prisopregnede 2018-priser'!B151,""))</f>
        <v>341.26296853861936</v>
      </c>
      <c r="C138" s="12" t="str">
        <f>IF(ISNUMBER('Prisopregnede 2018-priser'!C151),'Prisopregnede 2018-priser'!C151*$B$3,IF(ISTEXT('Prisopregnede 2018-priser'!C151),'Prisopregnede 2018-priser'!C151,""))</f>
        <v/>
      </c>
      <c r="D138" s="12" t="str">
        <f>IF(ISNUMBER('Prisopregnede 2018-priser'!D151),'Prisopregnede 2018-priser'!D151*$B$3,IF(ISTEXT('Prisopregnede 2018-priser'!D151),'Prisopregnede 2018-priser'!D151,""))</f>
        <v/>
      </c>
    </row>
    <row r="139" spans="1:6" x14ac:dyDescent="0.2">
      <c r="A139" s="6" t="s">
        <v>62</v>
      </c>
      <c r="B139" s="12">
        <f>IF(ISNUMBER('Prisopregnede 2018-priser'!B152),'Prisopregnede 2018-priser'!B152*$B$3,IF(ISTEXT('Prisopregnede 2018-priser'!B152),'Prisopregnede 2018-priser'!B152,""))</f>
        <v>442.3124006941336</v>
      </c>
      <c r="C139" s="12" t="str">
        <f>IF(ISNUMBER('Prisopregnede 2018-priser'!C152),'Prisopregnede 2018-priser'!C152*$B$3,IF(ISTEXT('Prisopregnede 2018-priser'!C152),'Prisopregnede 2018-priser'!C152,""))</f>
        <v/>
      </c>
      <c r="D139" s="12" t="str">
        <f>IF(ISNUMBER('Prisopregnede 2018-priser'!D152),'Prisopregnede 2018-priser'!D152*$B$3,IF(ISTEXT('Prisopregnede 2018-priser'!D152),'Prisopregnede 2018-priser'!D152,""))</f>
        <v/>
      </c>
    </row>
    <row r="140" spans="1:6" x14ac:dyDescent="0.2">
      <c r="A140" s="6" t="s">
        <v>63</v>
      </c>
      <c r="B140" s="12">
        <f>IF(ISNUMBER('Prisopregnede 2018-priser'!B153),'Prisopregnede 2018-priser'!B153*$B$3,IF(ISTEXT('Prisopregnede 2018-priser'!B153),'Prisopregnede 2018-priser'!B153,""))</f>
        <v>284.6735916044799</v>
      </c>
      <c r="C140" s="12" t="str">
        <f>IF(ISNUMBER('Prisopregnede 2018-priser'!C153),'Prisopregnede 2018-priser'!C153*$B$3,IF(ISTEXT('Prisopregnede 2018-priser'!C153),'Prisopregnede 2018-priser'!C153,""))</f>
        <v/>
      </c>
      <c r="D140" s="12" t="str">
        <f>IF(ISNUMBER('Prisopregnede 2018-priser'!D153),'Prisopregnede 2018-priser'!D153*$B$3,IF(ISTEXT('Prisopregnede 2018-priser'!D153),'Prisopregnede 2018-priser'!D153,""))</f>
        <v/>
      </c>
    </row>
    <row r="141" spans="1:6" x14ac:dyDescent="0.2">
      <c r="A141" s="6" t="s">
        <v>64</v>
      </c>
      <c r="B141" s="12">
        <f>IF(ISNUMBER('Prisopregnede 2018-priser'!B154),'Prisopregnede 2018-priser'!B154*$B$3,IF(ISTEXT('Prisopregnede 2018-priser'!B154),'Prisopregnede 2018-priser'!B154,""))</f>
        <v>28.464181172226301</v>
      </c>
      <c r="C141" s="12" t="str">
        <f>IF(ISNUMBER('Prisopregnede 2018-priser'!C154),'Prisopregnede 2018-priser'!C154*$B$3,IF(ISTEXT('Prisopregnede 2018-priser'!C154),'Prisopregnede 2018-priser'!C154,""))</f>
        <v/>
      </c>
      <c r="D141" s="12" t="str">
        <f>IF(ISNUMBER('Prisopregnede 2018-priser'!D154),'Prisopregnede 2018-priser'!D154*$B$3,IF(ISTEXT('Prisopregnede 2018-priser'!D154),'Prisopregnede 2018-priser'!D154,""))</f>
        <v/>
      </c>
    </row>
    <row r="142" spans="1:6" x14ac:dyDescent="0.2">
      <c r="A142" s="6" t="s">
        <v>65</v>
      </c>
      <c r="B142" s="12">
        <f>IF(ISNUMBER('Prisopregnede 2018-priser'!B155),'Prisopregnede 2018-priser'!B155*$B$3,IF(ISTEXT('Prisopregnede 2018-priser'!B155),'Prisopregnede 2018-priser'!B155,""))</f>
        <v>82.828966351186239</v>
      </c>
      <c r="C142" s="12" t="str">
        <f>IF(ISNUMBER('Prisopregnede 2018-priser'!C155),'Prisopregnede 2018-priser'!C155*$B$3,IF(ISTEXT('Prisopregnede 2018-priser'!C155),'Prisopregnede 2018-priser'!C155,""))</f>
        <v/>
      </c>
      <c r="D142" s="12" t="str">
        <f>IF(ISNUMBER('Prisopregnede 2018-priser'!D155),'Prisopregnede 2018-priser'!D155*$B$3,IF(ISTEXT('Prisopregnede 2018-priser'!D155),'Prisopregnede 2018-priser'!D155,""))</f>
        <v/>
      </c>
    </row>
    <row r="143" spans="1:6" x14ac:dyDescent="0.2">
      <c r="A143" s="5"/>
      <c r="B143" s="12" t="str">
        <f>IF(ISNUMBER('Prisopregnede 2018-priser'!B156),'Prisopregnede 2018-priser'!B156*$B$3,IF(ISTEXT('Prisopregnede 2018-priser'!B156),'Prisopregnede 2018-priser'!B156,""))</f>
        <v/>
      </c>
      <c r="C143" s="12" t="str">
        <f>IF(ISNUMBER('Prisopregnede 2018-priser'!C156),'Prisopregnede 2018-priser'!C156*$B$3,IF(ISTEXT('Prisopregnede 2018-priser'!C156),'Prisopregnede 2018-priser'!C156,""))</f>
        <v/>
      </c>
      <c r="D143" s="12" t="str">
        <f>IF(ISNUMBER('Prisopregnede 2018-priser'!D156),'Prisopregnede 2018-priser'!D156*$B$3,IF(ISTEXT('Prisopregnede 2018-priser'!D156),'Prisopregnede 2018-priser'!D156,""))</f>
        <v/>
      </c>
    </row>
    <row r="144" spans="1:6" x14ac:dyDescent="0.2">
      <c r="A144" s="4" t="s">
        <v>66</v>
      </c>
      <c r="B144" s="12" t="str">
        <f>IF(ISNUMBER('Prisopregnede 2018-priser'!B157),'Prisopregnede 2018-priser'!B157*$B$3,IF(ISTEXT('Prisopregnede 2018-priser'!B157),'Prisopregnede 2018-priser'!B157,""))</f>
        <v/>
      </c>
      <c r="C144" s="12" t="str">
        <f>IF(ISNUMBER('Prisopregnede 2018-priser'!C157),'Prisopregnede 2018-priser'!C157*$B$3,IF(ISTEXT('Prisopregnede 2018-priser'!C157),'Prisopregnede 2018-priser'!C157,""))</f>
        <v/>
      </c>
      <c r="D144" s="12" t="str">
        <f>IF(ISNUMBER('Prisopregnede 2018-priser'!D157),'Prisopregnede 2018-priser'!D157*$B$3,IF(ISTEXT('Prisopregnede 2018-priser'!D157),'Prisopregnede 2018-priser'!D157,""))</f>
        <v/>
      </c>
    </row>
    <row r="145" spans="1:14" x14ac:dyDescent="0.2">
      <c r="A145" s="6" t="s">
        <v>67</v>
      </c>
      <c r="B145" s="12" t="str">
        <f>IF(ISNUMBER('Prisopregnede 2018-priser'!B158),'Prisopregnede 2018-priser'!B158*$B$3,IF(ISTEXT('Prisopregnede 2018-priser'!B158),'Prisopregnede 2018-priser'!B158,""))</f>
        <v>Gratis</v>
      </c>
      <c r="C145" s="12" t="str">
        <f>IF(ISNUMBER('Prisopregnede 2018-priser'!C158),'Prisopregnede 2018-priser'!C158*$B$3,IF(ISTEXT('Prisopregnede 2018-priser'!C158),'Prisopregnede 2018-priser'!C158,""))</f>
        <v/>
      </c>
      <c r="D145" s="12" t="str">
        <f>IF(ISNUMBER('Prisopregnede 2018-priser'!D158),'Prisopregnede 2018-priser'!D158*$B$3,IF(ISTEXT('Prisopregnede 2018-priser'!D158),'Prisopregnede 2018-priser'!D158,""))</f>
        <v/>
      </c>
      <c r="F145" s="12" t="str">
        <f>IF(ISNUMBER('2014-basis'!F160),'2014-basis'!F160*'Forudsætninger 2018 opregning'!$B$12,IF(ISTEXT('2014-basis'!F160),'2014-basis'!F160,""))</f>
        <v/>
      </c>
    </row>
    <row r="146" spans="1:14" x14ac:dyDescent="0.2">
      <c r="A146" s="6"/>
      <c r="B146" s="12" t="str">
        <f>IF(ISNUMBER('Prisopregnede 2018-priser'!B159),'Prisopregnede 2018-priser'!B159*$B$3,IF(ISTEXT('Prisopregnede 2018-priser'!B159),'Prisopregnede 2018-priser'!B159,""))</f>
        <v/>
      </c>
      <c r="C146" s="12" t="str">
        <f>IF(ISNUMBER('Prisopregnede 2018-priser'!C159),'Prisopregnede 2018-priser'!C159*$B$3,IF(ISTEXT('Prisopregnede 2018-priser'!C159),'Prisopregnede 2018-priser'!C159,""))</f>
        <v/>
      </c>
      <c r="D146" s="12" t="str">
        <f>IF(ISNUMBER('Prisopregnede 2018-priser'!D159),'Prisopregnede 2018-priser'!D159*$B$3,IF(ISTEXT('Prisopregnede 2018-priser'!D159),'Prisopregnede 2018-priser'!D159,""))</f>
        <v/>
      </c>
    </row>
    <row r="147" spans="1:14" ht="15" x14ac:dyDescent="0.25">
      <c r="A147" s="5"/>
      <c r="B147" s="44" t="s">
        <v>101</v>
      </c>
      <c r="C147" s="201"/>
      <c r="D147" s="201"/>
      <c r="E147" s="44"/>
      <c r="I147" s="5"/>
      <c r="J147" s="44" t="s">
        <v>86</v>
      </c>
      <c r="K147" s="201" t="s">
        <v>117</v>
      </c>
      <c r="L147" s="201"/>
      <c r="M147" s="44"/>
      <c r="N147" s="44"/>
    </row>
    <row r="148" spans="1:14" ht="15" x14ac:dyDescent="0.2">
      <c r="A148" s="4" t="s">
        <v>107</v>
      </c>
      <c r="B148" s="43" t="s">
        <v>108</v>
      </c>
      <c r="C148" s="43" t="s">
        <v>109</v>
      </c>
      <c r="D148" s="43" t="s">
        <v>110</v>
      </c>
      <c r="E148" s="43" t="s">
        <v>111</v>
      </c>
      <c r="F148" s="43" t="s">
        <v>112</v>
      </c>
      <c r="I148" s="4" t="s">
        <v>107</v>
      </c>
      <c r="J148" s="43" t="s">
        <v>108</v>
      </c>
      <c r="K148" s="43" t="s">
        <v>109</v>
      </c>
      <c r="L148" s="43" t="s">
        <v>110</v>
      </c>
      <c r="M148" s="43" t="s">
        <v>111</v>
      </c>
      <c r="N148" s="43" t="s">
        <v>112</v>
      </c>
    </row>
    <row r="149" spans="1:14" x14ac:dyDescent="0.2">
      <c r="A149" s="6" t="s">
        <v>15</v>
      </c>
      <c r="B149" s="12">
        <f>J149*$B$3</f>
        <v>108.81899999999999</v>
      </c>
      <c r="C149" s="12">
        <f t="shared" ref="C149:C157" si="6">K149*$B$3</f>
        <v>108.81899999999999</v>
      </c>
      <c r="D149" s="12">
        <f t="shared" ref="D149:D157" si="7">L149*$B$3</f>
        <v>69.155999999999992</v>
      </c>
      <c r="E149" s="12">
        <f t="shared" ref="E149:E157" si="8">M149*$B$3</f>
        <v>69.155999999999992</v>
      </c>
      <c r="F149" s="12">
        <f t="shared" ref="F149:F157" si="9">N149*$B$3</f>
        <v>69.155999999999992</v>
      </c>
      <c r="I149" s="6" t="s">
        <v>15</v>
      </c>
      <c r="J149" s="12">
        <v>107</v>
      </c>
      <c r="K149" s="12">
        <v>107</v>
      </c>
      <c r="L149" s="12">
        <v>68</v>
      </c>
      <c r="M149" s="12">
        <v>68</v>
      </c>
      <c r="N149" s="12">
        <v>68</v>
      </c>
    </row>
    <row r="150" spans="1:14" x14ac:dyDescent="0.2">
      <c r="A150" s="6" t="s">
        <v>16</v>
      </c>
      <c r="B150" s="12">
        <f t="shared" ref="B150:B157" si="10">J150*$B$3</f>
        <v>54.917999999999992</v>
      </c>
      <c r="C150" s="12">
        <f t="shared" si="6"/>
        <v>54.917999999999992</v>
      </c>
      <c r="D150" s="12">
        <f t="shared" si="7"/>
        <v>34.577999999999996</v>
      </c>
      <c r="E150" s="12">
        <f t="shared" si="8"/>
        <v>34.577999999999996</v>
      </c>
      <c r="F150" s="12">
        <f t="shared" si="9"/>
        <v>34.577999999999996</v>
      </c>
      <c r="I150" s="6" t="s">
        <v>16</v>
      </c>
      <c r="J150" s="12">
        <v>54</v>
      </c>
      <c r="K150" s="12">
        <v>54</v>
      </c>
      <c r="L150" s="12">
        <v>34</v>
      </c>
      <c r="M150" s="12">
        <v>34</v>
      </c>
      <c r="N150" s="12">
        <v>34</v>
      </c>
    </row>
    <row r="151" spans="1:14" x14ac:dyDescent="0.2">
      <c r="A151" s="6" t="s">
        <v>24</v>
      </c>
      <c r="B151" s="12">
        <f t="shared" si="10"/>
        <v>1101.4109999999998</v>
      </c>
      <c r="C151" s="12">
        <f t="shared" si="6"/>
        <v>550.197</v>
      </c>
      <c r="D151" s="12">
        <f t="shared" si="7"/>
        <v>300.01499999999999</v>
      </c>
      <c r="E151" s="12">
        <f t="shared" si="8"/>
        <v>300.01499999999999</v>
      </c>
      <c r="F151" s="12">
        <f t="shared" si="9"/>
        <v>300.01499999999999</v>
      </c>
      <c r="I151" s="6" t="s">
        <v>24</v>
      </c>
      <c r="J151" s="12">
        <v>1083</v>
      </c>
      <c r="K151" s="12">
        <v>541</v>
      </c>
      <c r="L151" s="12">
        <v>295</v>
      </c>
      <c r="M151" s="12">
        <v>295</v>
      </c>
      <c r="N151" s="12">
        <v>295</v>
      </c>
    </row>
    <row r="152" spans="1:14" x14ac:dyDescent="0.2">
      <c r="A152" s="6" t="s">
        <v>25</v>
      </c>
      <c r="B152" s="12">
        <f t="shared" si="10"/>
        <v>1101.4109999999998</v>
      </c>
      <c r="C152" s="12">
        <f t="shared" si="6"/>
        <v>550.197</v>
      </c>
      <c r="D152" s="12">
        <f t="shared" si="7"/>
        <v>300.01499999999999</v>
      </c>
      <c r="E152" s="12">
        <f t="shared" si="8"/>
        <v>300.01499999999999</v>
      </c>
      <c r="F152" s="12">
        <f t="shared" si="9"/>
        <v>300.01499999999999</v>
      </c>
      <c r="I152" s="6" t="s">
        <v>25</v>
      </c>
      <c r="J152" s="12">
        <v>1083</v>
      </c>
      <c r="K152" s="12">
        <v>541</v>
      </c>
      <c r="L152" s="12">
        <v>295</v>
      </c>
      <c r="M152" s="12">
        <v>295</v>
      </c>
      <c r="N152" s="12">
        <v>295</v>
      </c>
    </row>
    <row r="153" spans="1:14" x14ac:dyDescent="0.2">
      <c r="A153" s="6" t="s">
        <v>113</v>
      </c>
      <c r="B153" s="12">
        <f t="shared" si="10"/>
        <v>1351.5929999999998</v>
      </c>
      <c r="C153" s="12">
        <f t="shared" si="6"/>
        <v>861.39899999999989</v>
      </c>
      <c r="D153" s="12">
        <f t="shared" si="7"/>
        <v>469.85399999999993</v>
      </c>
      <c r="E153" s="12">
        <f t="shared" si="8"/>
        <v>469.85399999999993</v>
      </c>
      <c r="F153" s="12">
        <f t="shared" si="9"/>
        <v>469.85399999999993</v>
      </c>
      <c r="I153" s="6" t="s">
        <v>113</v>
      </c>
      <c r="J153" s="12">
        <v>1329</v>
      </c>
      <c r="K153" s="12">
        <v>847</v>
      </c>
      <c r="L153" s="12">
        <v>462</v>
      </c>
      <c r="M153" s="12">
        <v>462</v>
      </c>
      <c r="N153" s="12">
        <v>462</v>
      </c>
    </row>
    <row r="154" spans="1:14" x14ac:dyDescent="0.2">
      <c r="A154" s="6" t="s">
        <v>114</v>
      </c>
      <c r="B154" s="12">
        <f t="shared" si="10"/>
        <v>1351.5929999999998</v>
      </c>
      <c r="C154" s="12">
        <f t="shared" si="6"/>
        <v>861.39899999999989</v>
      </c>
      <c r="D154" s="12">
        <f t="shared" si="7"/>
        <v>469.85399999999993</v>
      </c>
      <c r="E154" s="12">
        <f t="shared" si="8"/>
        <v>469.85399999999993</v>
      </c>
      <c r="F154" s="12">
        <f t="shared" si="9"/>
        <v>469.85399999999993</v>
      </c>
      <c r="I154" s="6" t="s">
        <v>114</v>
      </c>
      <c r="J154" s="12">
        <v>1329</v>
      </c>
      <c r="K154" s="12">
        <v>847</v>
      </c>
      <c r="L154" s="12">
        <v>462</v>
      </c>
      <c r="M154" s="12">
        <v>462</v>
      </c>
      <c r="N154" s="12">
        <v>462</v>
      </c>
    </row>
    <row r="155" spans="1:14" x14ac:dyDescent="0.2">
      <c r="A155" s="6" t="s">
        <v>41</v>
      </c>
      <c r="B155" s="12">
        <f t="shared" si="10"/>
        <v>1332.27</v>
      </c>
      <c r="C155" s="12">
        <f t="shared" si="6"/>
        <v>830.8889999999999</v>
      </c>
      <c r="D155" s="12">
        <f t="shared" si="7"/>
        <v>459.68399999999997</v>
      </c>
      <c r="E155" s="12">
        <f t="shared" si="8"/>
        <v>459.68399999999997</v>
      </c>
      <c r="F155" s="12">
        <f t="shared" si="9"/>
        <v>459.68399999999997</v>
      </c>
      <c r="I155" s="6" t="s">
        <v>41</v>
      </c>
      <c r="J155" s="12">
        <v>1310</v>
      </c>
      <c r="K155" s="12">
        <v>817</v>
      </c>
      <c r="L155" s="12">
        <v>452</v>
      </c>
      <c r="M155" s="12">
        <v>452</v>
      </c>
      <c r="N155" s="12">
        <v>452</v>
      </c>
    </row>
    <row r="156" spans="1:14" x14ac:dyDescent="0.2">
      <c r="A156" s="6" t="s">
        <v>42</v>
      </c>
      <c r="B156" s="12">
        <f t="shared" si="10"/>
        <v>1332.27</v>
      </c>
      <c r="C156" s="12">
        <f t="shared" si="6"/>
        <v>830.8889999999999</v>
      </c>
      <c r="D156" s="12">
        <f t="shared" si="7"/>
        <v>459.68399999999997</v>
      </c>
      <c r="E156" s="12">
        <f t="shared" si="8"/>
        <v>459.68399999999997</v>
      </c>
      <c r="F156" s="12">
        <f t="shared" si="9"/>
        <v>459.68399999999997</v>
      </c>
      <c r="I156" s="6" t="s">
        <v>42</v>
      </c>
      <c r="J156" s="12">
        <v>1310</v>
      </c>
      <c r="K156" s="12">
        <v>817</v>
      </c>
      <c r="L156" s="12">
        <v>452</v>
      </c>
      <c r="M156" s="12">
        <v>452</v>
      </c>
      <c r="N156" s="12">
        <v>452</v>
      </c>
    </row>
    <row r="157" spans="1:14" x14ac:dyDescent="0.2">
      <c r="A157" s="6" t="s">
        <v>48</v>
      </c>
      <c r="B157" s="12">
        <f t="shared" si="10"/>
        <v>209.50199999999998</v>
      </c>
      <c r="C157" s="12">
        <f t="shared" si="6"/>
        <v>209.50199999999998</v>
      </c>
      <c r="D157" s="12">
        <f t="shared" si="7"/>
        <v>129.15899999999999</v>
      </c>
      <c r="E157" s="12">
        <f t="shared" si="8"/>
        <v>129.15899999999999</v>
      </c>
      <c r="F157" s="12">
        <f t="shared" si="9"/>
        <v>129.15899999999999</v>
      </c>
      <c r="I157" s="6" t="s">
        <v>48</v>
      </c>
      <c r="J157" s="12">
        <v>206</v>
      </c>
      <c r="K157" s="12">
        <v>206</v>
      </c>
      <c r="L157" s="12">
        <v>127</v>
      </c>
      <c r="M157" s="12">
        <v>127</v>
      </c>
      <c r="N157" s="12">
        <v>127</v>
      </c>
    </row>
    <row r="158" spans="1:14" x14ac:dyDescent="0.2">
      <c r="A158" s="6" t="s">
        <v>115</v>
      </c>
      <c r="B158" s="12">
        <v>0.1</v>
      </c>
      <c r="C158" s="12" t="str">
        <f>IF(ISNUMBER('2014-basis'!C160),'2014-basis'!C160*'Forudsætninger 2018 opregning'!$B$10,IF(ISTEXT('2014-basis'!C160),'2014-basis'!C160,""))</f>
        <v/>
      </c>
      <c r="D158" s="12" t="str">
        <f>IF(ISNUMBER('2014-basis'!D160),'2014-basis'!D160*'Forudsætninger 2018 opregning'!$B$12,IF(ISTEXT('2014-basis'!D160),'2014-basis'!D160,""))</f>
        <v/>
      </c>
      <c r="E158" s="12" t="str">
        <f>IF(ISNUMBER('2014-basis'!E160),'2014-basis'!E160*'Forudsætninger 2018 opregning'!$B$12,IF(ISTEXT('2014-basis'!E160),'2014-basis'!E160,""))</f>
        <v/>
      </c>
      <c r="I158" s="6"/>
      <c r="J158" s="12"/>
      <c r="K158" s="12"/>
      <c r="L158" s="12"/>
      <c r="M158" s="12"/>
      <c r="N158" s="12"/>
    </row>
    <row r="159" spans="1:14" x14ac:dyDescent="0.2">
      <c r="B159" s="21" t="str">
        <f>IF(ISNUMBER('Prisopregnede 2018-priser'!#REF!),'Prisopregnede 2018-priser'!#REF!*$B$3,IF(ISTEXT('Prisopregnede 2018-priser'!#REF!),'Prisopregnede 2018-priser'!#REF!,""))</f>
        <v/>
      </c>
      <c r="C159" s="21" t="str">
        <f>IF(ISNUMBER('Prisopregnede 2018-priser'!#REF!),'Prisopregnede 2018-priser'!#REF!*$B$3,IF(ISTEXT('Prisopregnede 2018-priser'!#REF!),'Prisopregnede 2018-priser'!#REF!,""))</f>
        <v/>
      </c>
      <c r="D159" s="21" t="str">
        <f>IF(ISNUMBER('Prisopregnede 2018-priser'!#REF!),'Prisopregnede 2018-priser'!#REF!*$B$3,IF(ISTEXT('Prisopregnede 2018-priser'!#REF!),'Prisopregnede 2018-priser'!#REF!,""))</f>
        <v/>
      </c>
    </row>
    <row r="160" spans="1:14" x14ac:dyDescent="0.2">
      <c r="B160" s="21" t="str">
        <f>IF(ISNUMBER('Prisopregnede 2018-priser'!B173),'Prisopregnede 2018-priser'!B173*$B$3,IF(ISTEXT('Prisopregnede 2018-priser'!B173),'Prisopregnede 2018-priser'!B173,""))</f>
        <v/>
      </c>
      <c r="C160" s="21" t="str">
        <f>IF(ISNUMBER('Prisopregnede 2018-priser'!C173),'Prisopregnede 2018-priser'!C173*$B$3,IF(ISTEXT('Prisopregnede 2018-priser'!C173),'Prisopregnede 2018-priser'!C173,""))</f>
        <v/>
      </c>
      <c r="D160" s="21" t="str">
        <f>IF(ISNUMBER('Prisopregnede 2018-priser'!D173),'Prisopregnede 2018-priser'!D173*$B$3,IF(ISTEXT('Prisopregnede 2018-priser'!D173),'Prisopregnede 2018-priser'!D173,""))</f>
        <v/>
      </c>
    </row>
    <row r="161" spans="1:4" ht="15.75" x14ac:dyDescent="0.25">
      <c r="A161" s="41" t="s">
        <v>75</v>
      </c>
      <c r="B161" s="42" t="s">
        <v>101</v>
      </c>
      <c r="C161" s="21" t="str">
        <f>IF(ISNUMBER('Prisopregnede 2018-priser'!C174),'Prisopregnede 2018-priser'!C174*$B$3,IF(ISTEXT('Prisopregnede 2018-priser'!C174),'Prisopregnede 2018-priser'!C174,""))</f>
        <v/>
      </c>
      <c r="D161" s="21" t="s">
        <v>99</v>
      </c>
    </row>
    <row r="162" spans="1:4" ht="45" x14ac:dyDescent="0.25">
      <c r="A162" s="45" t="s">
        <v>0</v>
      </c>
      <c r="B162" s="40" t="s">
        <v>74</v>
      </c>
      <c r="C162" s="3"/>
      <c r="D162" s="3"/>
    </row>
    <row r="163" spans="1:4" ht="15" x14ac:dyDescent="0.2">
      <c r="A163" s="9" t="s">
        <v>68</v>
      </c>
      <c r="B163" s="19" t="s">
        <v>99</v>
      </c>
      <c r="C163" s="3"/>
      <c r="D163" s="3"/>
    </row>
    <row r="164" spans="1:4" x14ac:dyDescent="0.2">
      <c r="A164" s="5"/>
      <c r="B164" s="13" t="str">
        <f>IF(ISNUMBER('Prisopregnede 2018-priser'!B177),'Prisopregnede 2018-priser'!B177*$B$3,IF(ISTEXT('Prisopregnede 2018-priser'!B177),'Prisopregnede 2018-priser'!B177,""))</f>
        <v/>
      </c>
      <c r="C164" s="3"/>
      <c r="D164" s="3"/>
    </row>
    <row r="165" spans="1:4" x14ac:dyDescent="0.2">
      <c r="A165" s="4" t="s">
        <v>69</v>
      </c>
      <c r="B165" s="13" t="str">
        <f>IF(ISNUMBER('Prisopregnede 2018-priser'!B178),'Prisopregnede 2018-priser'!B178*$B$3,IF(ISTEXT('Prisopregnede 2018-priser'!B178),'Prisopregnede 2018-priser'!B178,""))</f>
        <v/>
      </c>
      <c r="C165" s="3"/>
      <c r="D165" s="3"/>
    </row>
    <row r="166" spans="1:4" x14ac:dyDescent="0.2">
      <c r="A166" s="6" t="s">
        <v>69</v>
      </c>
      <c r="B166" s="12">
        <f>IF(ISNUMBER('Prisopregnede 2018-priser'!B179),'Prisopregnede 2018-priser'!B179*$B$3,IF(ISTEXT('Prisopregnede 2018-priser'!B179),'Prisopregnede 2018-priser'!B179,""))</f>
        <v>252.67125021211083</v>
      </c>
      <c r="C166" s="3"/>
      <c r="D166" s="3"/>
    </row>
    <row r="167" spans="1:4" x14ac:dyDescent="0.2">
      <c r="B167" s="21" t="str">
        <f>IF(ISNUMBER('Prisopregnede 2018-priser'!B180),'Prisopregnede 2018-priser'!B180*$B$3,IF(ISTEXT('Prisopregnede 2018-priser'!B180),'Prisopregnede 2018-priser'!B180,""))</f>
        <v/>
      </c>
      <c r="C167" s="21" t="str">
        <f>IF(ISNUMBER('Prisopregnede 2018-priser'!C180),'Prisopregnede 2018-priser'!C180*$B$3,IF(ISTEXT('Prisopregnede 2018-priser'!C180),'Prisopregnede 2018-priser'!C180,""))</f>
        <v/>
      </c>
      <c r="D167" s="21" t="str">
        <f>IF(ISNUMBER('Prisopregnede 2018-priser'!D180),'Prisopregnede 2018-priser'!D180*$B$3,IF(ISTEXT('Prisopregnede 2018-priser'!D180),'Prisopregnede 2018-priser'!D180,""))</f>
        <v/>
      </c>
    </row>
    <row r="168" spans="1:4" x14ac:dyDescent="0.2">
      <c r="B168" s="21" t="str">
        <f>IF(ISNUMBER('Prisopregnede 2018-priser'!B181),'Prisopregnede 2018-priser'!B181*$B$3,IF(ISTEXT('Prisopregnede 2018-priser'!B181),'Prisopregnede 2018-priser'!B181,""))</f>
        <v/>
      </c>
      <c r="C168" s="21" t="str">
        <f>IF(ISNUMBER('Prisopregnede 2018-priser'!C181),'Prisopregnede 2018-priser'!C181*$B$3,IF(ISTEXT('Prisopregnede 2018-priser'!C181),'Prisopregnede 2018-priser'!C181,""))</f>
        <v/>
      </c>
      <c r="D168" s="21" t="str">
        <f>IF(ISNUMBER('Prisopregnede 2018-priser'!D181),'Prisopregnede 2018-priser'!D181*$B$3,IF(ISTEXT('Prisopregnede 2018-priser'!D181),'Prisopregnede 2018-priser'!D181,""))</f>
        <v/>
      </c>
    </row>
    <row r="169" spans="1:4" ht="15.75" x14ac:dyDescent="0.25">
      <c r="A169" s="41" t="s">
        <v>116</v>
      </c>
      <c r="B169" s="42" t="str">
        <f>IF(ISNUMBER('Prisopregnede 2018-priser'!B183),'Prisopregnede 2018-priser'!B183*$B$3,IF(ISTEXT('Prisopregnede 2018-priser'!B183),'Prisopregnede 2018-priser'!B183,""))</f>
        <v xml:space="preserve"> </v>
      </c>
      <c r="C169" s="21" t="str">
        <f>IF(ISNUMBER('Prisopregnede 2018-priser'!C182),'Prisopregnede 2018-priser'!C182*$B$3,IF(ISTEXT('Prisopregnede 2018-priser'!C182),'Prisopregnede 2018-priser'!C182,""))</f>
        <v/>
      </c>
      <c r="D169" s="21" t="str">
        <f>IF(ISNUMBER('Prisopregnede 2018-priser'!D182),'Prisopregnede 2018-priser'!D182*$B$3,IF(ISTEXT('Prisopregnede 2018-priser'!D182),'Prisopregnede 2018-priser'!D182,""))</f>
        <v/>
      </c>
    </row>
    <row r="170" spans="1:4" ht="15" x14ac:dyDescent="0.2">
      <c r="B170" s="19" t="str">
        <f>IF(ISNUMBER('Prisopregnede 2018-priser'!#REF!),'Prisopregnede 2018-priser'!#REF!*$B$3,IF(ISTEXT('Prisopregnede 2018-priser'!#REF!),'Prisopregnede 2018-priser'!#REF!,""))</f>
        <v/>
      </c>
      <c r="C170" s="21" t="str">
        <f>IF(ISNUMBER('Prisopregnede 2018-priser'!C183),'Prisopregnede 2018-priser'!C183*$B$3,IF(ISTEXT('Prisopregnede 2018-priser'!C183),'Prisopregnede 2018-priser'!C183,""))</f>
        <v/>
      </c>
      <c r="D170" s="21" t="str">
        <f>IF(ISNUMBER('Prisopregnede 2018-priser'!D183),'Prisopregnede 2018-priser'!D183*$B$3,IF(ISTEXT('Prisopregnede 2018-priser'!D183),'Prisopregnede 2018-priser'!D183,""))</f>
        <v/>
      </c>
    </row>
    <row r="171" spans="1:4" x14ac:dyDescent="0.2">
      <c r="A171" s="3" t="s">
        <v>89</v>
      </c>
      <c r="B171" s="12">
        <f>IF(ISNUMBER('Prisopregnede 2018-priser'!B184),'Prisopregnede 2018-priser'!B184*$B$3,IF(ISTEXT('Prisopregnede 2018-priser'!B184),'Prisopregnede 2018-priser'!B184,""))</f>
        <v>331.54891787433525</v>
      </c>
      <c r="C171" s="21" t="str">
        <f>IF(ISNUMBER('Prisopregnede 2018-priser'!C184),'Prisopregnede 2018-priser'!C184*$B$3,IF(ISTEXT('Prisopregnede 2018-priser'!C184),'Prisopregnede 2018-priser'!C184,""))</f>
        <v/>
      </c>
      <c r="D171" s="21" t="str">
        <f>IF(ISNUMBER('Prisopregnede 2018-priser'!D184),'Prisopregnede 2018-priser'!D184*$B$3,IF(ISTEXT('Prisopregnede 2018-priser'!D184),'Prisopregnede 2018-priser'!D184,""))</f>
        <v/>
      </c>
    </row>
    <row r="172" spans="1:4" x14ac:dyDescent="0.2">
      <c r="A172" s="3" t="s">
        <v>90</v>
      </c>
      <c r="B172" s="12">
        <f>IF(ISNUMBER('Prisopregnede 2018-priser'!B185),'Prisopregnede 2018-priser'!B185*$B$3,IF(ISTEXT('Prisopregnede 2018-priser'!B185),'Prisopregnede 2018-priser'!B185,""))</f>
        <v>165.16004788097516</v>
      </c>
      <c r="C172" s="21" t="str">
        <f>IF(ISNUMBER('Prisopregnede 2018-priser'!C185),'Prisopregnede 2018-priser'!C185*$B$3,IF(ISTEXT('Prisopregnede 2018-priser'!C185),'Prisopregnede 2018-priser'!C185,""))</f>
        <v/>
      </c>
      <c r="D172" s="21" t="str">
        <f>IF(ISNUMBER('Prisopregnede 2018-priser'!D185),'Prisopregnede 2018-priser'!D185*$B$3,IF(ISTEXT('Prisopregnede 2018-priser'!D185),'Prisopregnede 2018-priser'!D185,""))</f>
        <v/>
      </c>
    </row>
    <row r="173" spans="1:4" x14ac:dyDescent="0.2">
      <c r="A173" s="3" t="s">
        <v>17</v>
      </c>
      <c r="B173" s="12">
        <f>IF(ISNUMBER('Prisopregnede 2018-priser'!B186),'Prisopregnede 2018-priser'!B186*$B$3,IF(ISTEXT('Prisopregnede 2018-priser'!B186),'Prisopregnede 2018-priser'!B186,""))</f>
        <v>105.99650048727071</v>
      </c>
      <c r="C173" s="21" t="str">
        <f>IF(ISNUMBER('Prisopregnede 2018-priser'!C186),'Prisopregnede 2018-priser'!C186*$B$3,IF(ISTEXT('Prisopregnede 2018-priser'!C186),'Prisopregnede 2018-priser'!C186,""))</f>
        <v/>
      </c>
      <c r="D173" s="21" t="str">
        <f>IF(ISNUMBER('Prisopregnede 2018-priser'!D186),'Prisopregnede 2018-priser'!D186*$B$3,IF(ISTEXT('Prisopregnede 2018-priser'!D186),'Prisopregnede 2018-priser'!D186,""))</f>
        <v/>
      </c>
    </row>
    <row r="174" spans="1:4" x14ac:dyDescent="0.2">
      <c r="A174" s="3" t="s">
        <v>93</v>
      </c>
      <c r="B174" s="12">
        <f>IF(ISNUMBER('Prisopregnede 2018-priser'!B187),'Prisopregnede 2018-priser'!B187*$B$3,IF(ISTEXT('Prisopregnede 2018-priser'!B187),'Prisopregnede 2018-priser'!B187,""))</f>
        <v>476.6982332527665</v>
      </c>
      <c r="C174" s="21" t="str">
        <f>IF(ISNUMBER('Prisopregnede 2018-priser'!C187),'Prisopregnede 2018-priser'!C187*$B$3,IF(ISTEXT('Prisopregnede 2018-priser'!C187),'Prisopregnede 2018-priser'!C187,""))</f>
        <v/>
      </c>
      <c r="D174" s="21" t="str">
        <f>IF(ISNUMBER('Prisopregnede 2018-priser'!D187),'Prisopregnede 2018-priser'!D187*$B$3,IF(ISTEXT('Prisopregnede 2018-priser'!D187),'Prisopregnede 2018-priser'!D187,""))</f>
        <v/>
      </c>
    </row>
    <row r="175" spans="1:4" x14ac:dyDescent="0.2">
      <c r="B175" s="12"/>
    </row>
  </sheetData>
  <mergeCells count="4">
    <mergeCell ref="C69:D69"/>
    <mergeCell ref="K69:L69"/>
    <mergeCell ref="C147:D147"/>
    <mergeCell ref="K147:L147"/>
  </mergeCells>
  <pageMargins left="0.70866141732283472" right="0.70866141732283472" top="0.55118110236220474" bottom="0.15748031496062992" header="0.31496062992125984" footer="0.31496062992125984"/>
  <pageSetup paperSize="9" scale="56" fitToHeight="2" orientation="portrait" r:id="rId1"/>
  <headerFooter>
    <oddHeader>&amp;R&amp;"Arial,Fed"&amp;14Bilag 1, side 2</oddHeader>
  </headerFooter>
  <rowBreaks count="1" manualBreakCount="1">
    <brk id="81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2:H189"/>
  <sheetViews>
    <sheetView topLeftCell="A52" zoomScaleNormal="100" workbookViewId="0">
      <selection activeCell="B8" sqref="B8"/>
    </sheetView>
  </sheetViews>
  <sheetFormatPr defaultColWidth="9.140625" defaultRowHeight="12.75" x14ac:dyDescent="0.2"/>
  <cols>
    <col min="1" max="1" width="82.28515625" style="3" bestFit="1" customWidth="1"/>
    <col min="2" max="4" width="19.7109375" style="21" customWidth="1"/>
    <col min="5" max="6" width="13.5703125" style="3" bestFit="1" customWidth="1"/>
    <col min="7" max="16384" width="9.140625" style="3"/>
  </cols>
  <sheetData>
    <row r="2" spans="1:8" ht="15.75" x14ac:dyDescent="0.25">
      <c r="A2" s="41" t="s">
        <v>76</v>
      </c>
      <c r="B2" s="42" t="str">
        <f>'Forudsætninger 2018 opregning'!$B$3</f>
        <v>2018-priser</v>
      </c>
      <c r="C2" s="42" t="str">
        <f>'Forudsætninger 2018 opregning'!$B$3</f>
        <v>2018-priser</v>
      </c>
      <c r="D2" s="42" t="str">
        <f>'Forudsætninger 2018 opregning'!$B$3</f>
        <v>2018-priser</v>
      </c>
    </row>
    <row r="3" spans="1:8" ht="15" x14ac:dyDescent="0.25">
      <c r="A3" s="10"/>
      <c r="B3" s="18"/>
      <c r="C3" s="18"/>
      <c r="D3" s="18"/>
    </row>
    <row r="4" spans="1:8" ht="60" x14ac:dyDescent="0.2">
      <c r="A4" s="39" t="s">
        <v>0</v>
      </c>
      <c r="B4" s="40" t="s">
        <v>1</v>
      </c>
      <c r="C4" s="40" t="s">
        <v>2</v>
      </c>
      <c r="D4" s="40" t="s">
        <v>87</v>
      </c>
    </row>
    <row r="5" spans="1:8" ht="15.75" x14ac:dyDescent="0.25">
      <c r="A5" s="17" t="s">
        <v>4</v>
      </c>
      <c r="B5" s="13"/>
      <c r="C5" s="13"/>
      <c r="D5" s="13"/>
    </row>
    <row r="6" spans="1:8" x14ac:dyDescent="0.2">
      <c r="A6" s="5"/>
      <c r="B6" s="13"/>
      <c r="C6" s="13"/>
      <c r="D6" s="13"/>
    </row>
    <row r="7" spans="1:8" x14ac:dyDescent="0.2">
      <c r="A7" s="4" t="s">
        <v>5</v>
      </c>
      <c r="B7" s="13"/>
      <c r="C7" s="13"/>
      <c r="D7" s="13"/>
    </row>
    <row r="8" spans="1:8" x14ac:dyDescent="0.2">
      <c r="A8" s="6" t="s">
        <v>6</v>
      </c>
      <c r="B8" s="12">
        <f>IF(ISNUMBER('2014-basis'!B7),'2014-basis'!B7*'Forudsætninger 2018 opregning'!$B$10,IF(ISTEXT('2014-basis'!B7),'2014-basis'!B7,""))</f>
        <v>199.9705600783702</v>
      </c>
      <c r="C8" s="13"/>
      <c r="D8" s="12">
        <f>IF(ISNUMBER('2014-basis'!D7),'2014-basis'!D7*'Forudsætninger 2018 opregning'!$B$12,IF(ISTEXT('2014-basis'!D7),'2014-basis'!D7,""))</f>
        <v>63.24276245223826</v>
      </c>
      <c r="F8"/>
      <c r="G8"/>
      <c r="H8" s="47" t="s">
        <v>99</v>
      </c>
    </row>
    <row r="9" spans="1:8" x14ac:dyDescent="0.2">
      <c r="A9" s="6" t="s">
        <v>7</v>
      </c>
      <c r="B9" s="12">
        <f>IF(ISNUMBER('2014-basis'!B8),'2014-basis'!B8*'Forudsætninger 2018 opregning'!$B$10,IF(ISTEXT('2014-basis'!B8),'2014-basis'!B8,""))</f>
        <v>99.985280039185099</v>
      </c>
      <c r="C9" s="13"/>
      <c r="D9" s="12">
        <f>IF(ISNUMBER('2014-basis'!D8),'2014-basis'!D8*'Forudsætninger 2018 opregning'!$B$12,IF(ISTEXT('2014-basis'!D8),'2014-basis'!D8,""))</f>
        <v>43.95801953696084</v>
      </c>
      <c r="F9"/>
      <c r="G9"/>
    </row>
    <row r="10" spans="1:8" x14ac:dyDescent="0.2">
      <c r="A10" s="6" t="s">
        <v>8</v>
      </c>
      <c r="B10" s="12" t="str">
        <f>IF(ISNUMBER('2014-basis'!B9),'2014-basis'!B9*'Forudsætninger 2018 opregning'!$B$10,IF(ISTEXT('2014-basis'!B9),'2014-basis'!B9,""))</f>
        <v>Gratis</v>
      </c>
      <c r="C10" s="13"/>
      <c r="D10" s="12" t="str">
        <f>IF(ISNUMBER('2014-basis'!D9),'2014-basis'!D9*'Forudsætninger 2018 opregning'!$B$12,IF(ISTEXT('2014-basis'!D9),'2014-basis'!D9,""))</f>
        <v/>
      </c>
      <c r="F10"/>
      <c r="G10"/>
      <c r="H10"/>
    </row>
    <row r="11" spans="1:8" x14ac:dyDescent="0.2">
      <c r="A11" s="6" t="s">
        <v>10</v>
      </c>
      <c r="B11" s="12">
        <f>IF(ISNUMBER('2014-basis'!B10),'2014-basis'!B10*'Forudsætninger 2018 opregning'!$B$10,IF(ISTEXT('2014-basis'!B10),'2014-basis'!B10,""))</f>
        <v>99.985280039185099</v>
      </c>
      <c r="C11" s="13"/>
      <c r="D11" s="12">
        <f>IF(ISNUMBER('2014-basis'!D10),'2014-basis'!D10*'Forudsætninger 2018 opregning'!$B$12,IF(ISTEXT('2014-basis'!D10),'2014-basis'!D10,""))</f>
        <v>43.95801953696084</v>
      </c>
      <c r="F11"/>
      <c r="G11"/>
      <c r="H11"/>
    </row>
    <row r="12" spans="1:8" x14ac:dyDescent="0.2">
      <c r="A12" s="6" t="s">
        <v>11</v>
      </c>
      <c r="B12" s="12">
        <f>IF(ISNUMBER('2014-basis'!B11),'2014-basis'!B11*'Forudsætninger 2018 opregning'!$B$10,IF(ISTEXT('2014-basis'!B11),'2014-basis'!B11,""))</f>
        <v>99.985280039185099</v>
      </c>
      <c r="C12" s="13"/>
      <c r="D12" s="12">
        <f>IF(ISNUMBER('2014-basis'!D11),'2014-basis'!D11*'Forudsætninger 2018 opregning'!$B$12,IF(ISTEXT('2014-basis'!D11),'2014-basis'!D11,""))</f>
        <v>43.95801953696084</v>
      </c>
      <c r="F12"/>
      <c r="G12"/>
      <c r="H12"/>
    </row>
    <row r="13" spans="1:8" x14ac:dyDescent="0.2">
      <c r="A13" s="7" t="s">
        <v>12</v>
      </c>
      <c r="B13" s="12">
        <f>IF(ISNUMBER('2014-basis'!B12),'2014-basis'!B12*'Forudsætninger 2018 opregning'!$B$10,IF(ISTEXT('2014-basis'!B12),'2014-basis'!B12,""))</f>
        <v>148.95192255030179</v>
      </c>
      <c r="C13" s="13"/>
      <c r="D13" s="12" t="str">
        <f>IF(ISNUMBER('2014-basis'!D12),'2014-basis'!D12*'Forudsætninger 2018 opregning'!$B$12,IF(ISTEXT('2014-basis'!D12),'2014-basis'!D12,""))</f>
        <v/>
      </c>
      <c r="F13"/>
      <c r="G13"/>
      <c r="H13"/>
    </row>
    <row r="14" spans="1:8" x14ac:dyDescent="0.2">
      <c r="A14" s="6" t="s">
        <v>13</v>
      </c>
      <c r="B14" s="12">
        <f>IF(ISNUMBER('2014-basis'!B13),'2014-basis'!B13*'Forudsætninger 2018 opregning'!$B$10,IF(ISTEXT('2014-basis'!B13),'2014-basis'!B13,""))</f>
        <v>80.204881373239431</v>
      </c>
      <c r="C14" s="12" t="str">
        <f>IF(ISNUMBER('2014-basis'!C13),'2014-basis'!C13*'Forudsætninger 2018 opregning'!$B$10,IF(ISTEXT('2014-basis'!C13),'2014-basis'!C13,""))</f>
        <v/>
      </c>
      <c r="D14" s="12" t="str">
        <f>IF(ISNUMBER('2014-basis'!D13),'2014-basis'!D13*'Forudsætninger 2018 opregning'!$B$12,IF(ISTEXT('2014-basis'!D13),'2014-basis'!D13,""))</f>
        <v/>
      </c>
      <c r="F14"/>
      <c r="G14"/>
      <c r="H14"/>
    </row>
    <row r="15" spans="1:8" x14ac:dyDescent="0.2">
      <c r="A15" s="5"/>
      <c r="B15" s="12" t="str">
        <f>IF(ISNUMBER('2014-basis'!B18),'2014-basis'!B18*'Forudsætninger 2018 opregning'!$B$10,IF(ISTEXT('2014-basis'!B18),'2014-basis'!B18,""))</f>
        <v/>
      </c>
      <c r="C15" s="12" t="str">
        <f>IF(ISNUMBER('2014-basis'!C18),'2014-basis'!C18*'Forudsætninger 2018 opregning'!$B$10,IF(ISTEXT('2014-basis'!C18),'2014-basis'!C18,""))</f>
        <v/>
      </c>
      <c r="D15" s="12" t="str">
        <f>IF(ISNUMBER('2014-basis'!D18),'2014-basis'!D18*'Forudsætninger 2018 opregning'!$B$12,IF(ISTEXT('2014-basis'!D18),'2014-basis'!D18,""))</f>
        <v/>
      </c>
      <c r="F15"/>
      <c r="G15"/>
      <c r="H15"/>
    </row>
    <row r="16" spans="1:8" x14ac:dyDescent="0.2">
      <c r="A16" s="4" t="s">
        <v>17</v>
      </c>
      <c r="B16" s="12" t="str">
        <f>IF(ISNUMBER('2014-basis'!B19),'2014-basis'!B19*'Forudsætninger 2018 opregning'!$B$10,IF(ISTEXT('2014-basis'!B19),'2014-basis'!B19,""))</f>
        <v/>
      </c>
      <c r="C16" s="12" t="str">
        <f>IF(ISNUMBER('2014-basis'!C19),'2014-basis'!C19*'Forudsætninger 2018 opregning'!$B$10,IF(ISTEXT('2014-basis'!C19),'2014-basis'!C19,""))</f>
        <v/>
      </c>
      <c r="D16" s="12" t="str">
        <f>IF(ISNUMBER('2014-basis'!D19),'2014-basis'!D19*'Forudsætninger 2018 opregning'!$B$12,IF(ISTEXT('2014-basis'!D19),'2014-basis'!D19,""))</f>
        <v/>
      </c>
      <c r="F16"/>
      <c r="G16"/>
      <c r="H16"/>
    </row>
    <row r="17" spans="1:8" x14ac:dyDescent="0.2">
      <c r="A17" s="6" t="s">
        <v>18</v>
      </c>
      <c r="B17" s="12">
        <f>IF(ISNUMBER('2014-basis'!B20),'2014-basis'!B20*'Forudsætninger 2018 opregning'!$B$10,IF(ISTEXT('2014-basis'!B20),'2014-basis'!B20,""))</f>
        <v>1169.5017488237927</v>
      </c>
      <c r="C17" s="12" t="str">
        <f>IF(ISNUMBER('2014-basis'!C20),'2014-basis'!C20*'Forudsætninger 2018 opregning'!$B$10,IF(ISTEXT('2014-basis'!C20),'2014-basis'!C20,""))</f>
        <v/>
      </c>
      <c r="D17" s="12">
        <f>IF(ISNUMBER('2014-basis'!D20),'2014-basis'!D20*'Forudsætninger 2018 opregning'!$B$12,IF(ISTEXT('2014-basis'!D20),'2014-basis'!D20,""))</f>
        <v>331.9469059535495</v>
      </c>
      <c r="F17"/>
      <c r="G17"/>
      <c r="H17"/>
    </row>
    <row r="18" spans="1:8" x14ac:dyDescent="0.2">
      <c r="A18" s="6" t="s">
        <v>19</v>
      </c>
      <c r="B18" s="12">
        <f>IF(ISNUMBER('2014-basis'!B21),'2014-basis'!B21*'Forudsætninger 2018 opregning'!$B$10,IF(ISTEXT('2014-basis'!B21),'2014-basis'!B21,""))</f>
        <v>1403.4083483195673</v>
      </c>
      <c r="C18" s="12" t="str">
        <f>IF(ISNUMBER('2014-basis'!C21),'2014-basis'!C21*'Forudsætninger 2018 opregning'!$B$10,IF(ISTEXT('2014-basis'!C21),'2014-basis'!C21,""))</f>
        <v/>
      </c>
      <c r="D18" s="12">
        <f>IF(ISNUMBER('2014-basis'!D21),'2014-basis'!D21*'Forudsætninger 2018 opregning'!$B$12,IF(ISTEXT('2014-basis'!D21),'2014-basis'!D21,""))</f>
        <v>413.51780665930471</v>
      </c>
      <c r="F18"/>
      <c r="G18"/>
      <c r="H18"/>
    </row>
    <row r="19" spans="1:8" x14ac:dyDescent="0.2">
      <c r="A19" s="6" t="s">
        <v>20</v>
      </c>
      <c r="B19" s="12">
        <f>IF(ISNUMBER('2014-basis'!B22),'2014-basis'!B22*'Forudsætninger 2018 opregning'!$B$10,IF(ISTEXT('2014-basis'!B22),'2014-basis'!B22,""))</f>
        <v>376.91086136242455</v>
      </c>
      <c r="C19" s="12">
        <f>IF(ISNUMBER('2014-basis'!C22),'2014-basis'!C22*'Forudsætninger 2018 opregning'!$B$10,IF(ISTEXT('2014-basis'!C22),'2014-basis'!C22,""))</f>
        <v>584.75608252107634</v>
      </c>
      <c r="D19" s="12">
        <f>IF(ISNUMBER('2014-basis'!D22),'2014-basis'!D22*'Forudsætninger 2018 opregning'!$B$12,IF(ISTEXT('2014-basis'!D22),'2014-basis'!D22,""))</f>
        <v>178.47800593569144</v>
      </c>
      <c r="F19"/>
      <c r="G19"/>
      <c r="H19"/>
    </row>
    <row r="20" spans="1:8" x14ac:dyDescent="0.2">
      <c r="A20" s="6" t="s">
        <v>21</v>
      </c>
      <c r="B20" s="12">
        <f>IF(ISNUMBER('2014-basis'!B23),'2014-basis'!B23*'Forudsætninger 2018 opregning'!$B$10,IF(ISTEXT('2014-basis'!B23),'2014-basis'!B23,""))</f>
        <v>481.13554227419513</v>
      </c>
      <c r="C20" s="12">
        <f>IF(ISNUMBER('2014-basis'!C23),'2014-basis'!C23*'Forudsætninger 2018 opregning'!$B$10,IF(ISTEXT('2014-basis'!C23),'2014-basis'!C23,""))</f>
        <v>701.69896605060353</v>
      </c>
      <c r="D20" s="12">
        <f>IF(ISNUMBER('2014-basis'!D23),'2014-basis'!D23*'Forudsætninger 2018 opregning'!$B$12,IF(ISTEXT('2014-basis'!D23),'2014-basis'!D23,""))</f>
        <v>225.0819532605004</v>
      </c>
      <c r="F20"/>
      <c r="G20"/>
      <c r="H20"/>
    </row>
    <row r="21" spans="1:8" x14ac:dyDescent="0.2">
      <c r="A21" s="6" t="s">
        <v>22</v>
      </c>
      <c r="B21" s="12">
        <f>IF(ISNUMBER('2014-basis'!B24),'2014-basis'!B24*'Forudsætninger 2018 opregning'!$B$10,IF(ISTEXT('2014-basis'!B24),'2014-basis'!B24,""))</f>
        <v>433.86674335578465</v>
      </c>
      <c r="C21" s="12">
        <f>IF(ISNUMBER('2014-basis'!C24),'2014-basis'!C24*'Forudsætninger 2018 opregning'!$B$10,IF(ISTEXT('2014-basis'!C24),'2014-basis'!C24,""))</f>
        <v>746.54078609109649</v>
      </c>
      <c r="D21" s="12">
        <f>IF(ISNUMBER('2014-basis'!D24),'2014-basis'!D24*'Forudsætninger 2018 opregning'!$B$12,IF(ISTEXT('2014-basis'!D24),'2014-basis'!D24,""))</f>
        <v>209.95945828841477</v>
      </c>
    </row>
    <row r="22" spans="1:8" x14ac:dyDescent="0.2">
      <c r="A22" s="5"/>
      <c r="B22" s="12" t="str">
        <f>IF(ISNUMBER('2014-basis'!B29),'2014-basis'!B29*'Forudsætninger 2018 opregning'!$B$10,IF(ISTEXT('2014-basis'!B29),'2014-basis'!B29,""))</f>
        <v/>
      </c>
      <c r="C22" s="12" t="str">
        <f>IF(ISNUMBER('2014-basis'!C29),'2014-basis'!C29*'Forudsætninger 2018 opregning'!$B$10,IF(ISTEXT('2014-basis'!C29),'2014-basis'!C29,""))</f>
        <v/>
      </c>
      <c r="D22" s="12" t="str">
        <f>IF(ISNUMBER('2014-basis'!D29),'2014-basis'!D29*'Forudsætninger 2018 opregning'!$B$12,IF(ISTEXT('2014-basis'!D29),'2014-basis'!D29,""))</f>
        <v/>
      </c>
    </row>
    <row r="23" spans="1:8" x14ac:dyDescent="0.2">
      <c r="A23" s="4" t="s">
        <v>26</v>
      </c>
      <c r="B23" s="12" t="str">
        <f>IF(ISNUMBER('2014-basis'!B30),'2014-basis'!B30*'Forudsætninger 2018 opregning'!$B$10,IF(ISTEXT('2014-basis'!B30),'2014-basis'!B30,""))</f>
        <v/>
      </c>
      <c r="C23" s="12" t="str">
        <f>IF(ISNUMBER('2014-basis'!C30),'2014-basis'!C30*'Forudsætninger 2018 opregning'!$B$10,IF(ISTEXT('2014-basis'!C30),'2014-basis'!C30,""))</f>
        <v/>
      </c>
      <c r="D23" s="12" t="str">
        <f>IF(ISNUMBER('2014-basis'!D30),'2014-basis'!D30*'Forudsætninger 2018 opregning'!$B$12,IF(ISTEXT('2014-basis'!D30),'2014-basis'!D30,""))</f>
        <v/>
      </c>
    </row>
    <row r="24" spans="1:8" x14ac:dyDescent="0.2">
      <c r="A24" s="6" t="s">
        <v>27</v>
      </c>
      <c r="B24" s="12">
        <f>IF(ISNUMBER('2014-basis'!B31),'2014-basis'!B31*'Forudsætninger 2018 opregning'!$B$10,IF(ISTEXT('2014-basis'!B31),'2014-basis'!B31,""))</f>
        <v>1716.0823910548791</v>
      </c>
      <c r="C24" s="12" t="str">
        <f>IF(ISNUMBER('2014-basis'!C31),'2014-basis'!C31*'Forudsætninger 2018 opregning'!$B$10,IF(ISTEXT('2014-basis'!C31),'2014-basis'!C31,""))</f>
        <v/>
      </c>
      <c r="D24" s="12">
        <f>IF(ISNUMBER('2014-basis'!D31),'2014-basis'!D31*'Forudsætninger 2018 opregning'!$B$12,IF(ISTEXT('2014-basis'!D31),'2014-basis'!D31,""))</f>
        <v>415.76684527897561</v>
      </c>
    </row>
    <row r="25" spans="1:8" x14ac:dyDescent="0.2">
      <c r="A25" s="6" t="s">
        <v>28</v>
      </c>
      <c r="B25" s="12">
        <f>IF(ISNUMBER('2014-basis'!B32),'2014-basis'!B32*'Forudsætninger 2018 opregning'!$B$10,IF(ISTEXT('2014-basis'!B32),'2014-basis'!B32,""))</f>
        <v>2107.5342932480885</v>
      </c>
      <c r="C25" s="12" t="str">
        <f>IF(ISNUMBER('2014-basis'!C32),'2014-basis'!C32*'Forudsætninger 2018 opregning'!$B$10,IF(ISTEXT('2014-basis'!C32),'2014-basis'!C32,""))</f>
        <v/>
      </c>
      <c r="D25" s="12">
        <f>IF(ISNUMBER('2014-basis'!D32),'2014-basis'!D32*'Forudsætninger 2018 opregning'!$B$12,IF(ISTEXT('2014-basis'!D32),'2014-basis'!D32,""))</f>
        <v>363.23500204485316</v>
      </c>
    </row>
    <row r="26" spans="1:8" x14ac:dyDescent="0.2">
      <c r="A26" s="6" t="s">
        <v>29</v>
      </c>
      <c r="B26" s="12">
        <f>IF(ISNUMBER('2014-basis'!B33),'2014-basis'!B33*'Forudsætninger 2018 opregning'!$B$10,IF(ISTEXT('2014-basis'!B33),'2014-basis'!B33,""))</f>
        <v>765.59204947183093</v>
      </c>
      <c r="C26" s="12">
        <f>IF(ISNUMBER('2014-basis'!C33),'2014-basis'!C33*'Forudsætninger 2018 opregning'!$B$10,IF(ISTEXT('2014-basis'!C33),'2014-basis'!C33,""))</f>
        <v>1089.5364404728368</v>
      </c>
      <c r="D26" s="12">
        <f>IF(ISNUMBER('2014-basis'!D33),'2014-basis'!D33*'Forudsætninger 2018 opregning'!$B$12,IF(ISTEXT('2014-basis'!D33),'2014-basis'!D33,""))</f>
        <v>356.49297450850952</v>
      </c>
    </row>
    <row r="27" spans="1:8" x14ac:dyDescent="0.2">
      <c r="A27" s="6" t="s">
        <v>30</v>
      </c>
      <c r="B27" s="12">
        <f>IF(ISNUMBER('2014-basis'!B34),'2014-basis'!B34*'Forudsætninger 2018 opregning'!$B$10,IF(ISTEXT('2014-basis'!B34),'2014-basis'!B34,""))</f>
        <v>986.41587870724334</v>
      </c>
      <c r="C27" s="12">
        <f>IF(ISNUMBER('2014-basis'!C34),'2014-basis'!C34*'Forudsætninger 2018 opregning'!$B$10,IF(ISTEXT('2014-basis'!C34),'2014-basis'!C34,""))</f>
        <v>1392.648394753521</v>
      </c>
      <c r="D27" s="12">
        <f>IF(ISNUMBER('2014-basis'!D34),'2014-basis'!D34*'Forudsætninger 2018 opregning'!$B$12,IF(ISTEXT('2014-basis'!D34),'2014-basis'!D34,""))</f>
        <v>458.63087544211464</v>
      </c>
    </row>
    <row r="28" spans="1:8" x14ac:dyDescent="0.2">
      <c r="A28" s="6" t="s">
        <v>31</v>
      </c>
      <c r="B28" s="12">
        <f>IF(ISNUMBER('2014-basis'!B35),'2014-basis'!B35*'Forudsætninger 2018 opregning'!$B$10,IF(ISTEXT('2014-basis'!B35),'2014-basis'!B35,""))</f>
        <v>0.10416218360160966</v>
      </c>
      <c r="C28" s="12" t="str">
        <f>IF(ISNUMBER('2014-basis'!C35),'2014-basis'!C35*'Forudsætninger 2018 opregning'!$B$10,IF(ISTEXT('2014-basis'!C35),'2014-basis'!C35,""))</f>
        <v/>
      </c>
      <c r="D28" s="12" t="str">
        <f>IF(ISNUMBER('2014-basis'!D35),'2014-basis'!D35*'Forudsætninger 2018 opregning'!$B$12,IF(ISTEXT('2014-basis'!D35),'2014-basis'!D35,""))</f>
        <v/>
      </c>
    </row>
    <row r="29" spans="1:8" x14ac:dyDescent="0.2">
      <c r="A29" s="5"/>
      <c r="B29" s="12" t="str">
        <f>IF(ISNUMBER('2014-basis'!B41),'2014-basis'!B41*'Forudsætninger 2018 opregning'!$B$10,IF(ISTEXT('2014-basis'!B41),'2014-basis'!B41,""))</f>
        <v/>
      </c>
      <c r="C29" s="12" t="str">
        <f>IF(ISNUMBER('2014-basis'!C41),'2014-basis'!C41*'Forudsætninger 2018 opregning'!$B$10,IF(ISTEXT('2014-basis'!C41),'2014-basis'!C41,""))</f>
        <v/>
      </c>
      <c r="D29" s="12" t="str">
        <f>IF(ISNUMBER('2014-basis'!D41),'2014-basis'!D41*'Forudsætninger 2018 opregning'!$B$12,IF(ISTEXT('2014-basis'!D41),'2014-basis'!D41,""))</f>
        <v/>
      </c>
    </row>
    <row r="30" spans="1:8" x14ac:dyDescent="0.2">
      <c r="A30" s="4" t="s">
        <v>35</v>
      </c>
      <c r="B30" s="12" t="str">
        <f>IF(ISNUMBER('2014-basis'!B42),'2014-basis'!B42*'Forudsætninger 2018 opregning'!$B$10,IF(ISTEXT('2014-basis'!B42),'2014-basis'!B42,""))</f>
        <v/>
      </c>
      <c r="C30" s="12" t="str">
        <f>IF(ISNUMBER('2014-basis'!C42),'2014-basis'!C42*'Forudsætninger 2018 opregning'!$B$10,IF(ISTEXT('2014-basis'!C42),'2014-basis'!C42,""))</f>
        <v/>
      </c>
      <c r="D30" s="12" t="str">
        <f>IF(ISNUMBER('2014-basis'!D42),'2014-basis'!D42*'Forudsætninger 2018 opregning'!$B$12,IF(ISTEXT('2014-basis'!D42),'2014-basis'!D42,""))</f>
        <v/>
      </c>
    </row>
    <row r="31" spans="1:8" x14ac:dyDescent="0.2">
      <c r="A31" s="6" t="s">
        <v>36</v>
      </c>
      <c r="B31" s="12">
        <f>IF(ISNUMBER('2014-basis'!B43),'2014-basis'!B43*'Forudsætninger 2018 opregning'!$B$10,IF(ISTEXT('2014-basis'!B43),'2014-basis'!B43,""))</f>
        <v>1636.096250267203</v>
      </c>
      <c r="C31" s="12" t="str">
        <f>IF(ISNUMBER('2014-basis'!C43),'2014-basis'!C43*'Forudsætninger 2018 opregning'!$B$10,IF(ISTEXT('2014-basis'!C43),'2014-basis'!C43,""))</f>
        <v/>
      </c>
      <c r="D31" s="12" t="str">
        <f>IF(ISNUMBER('2014-basis'!D43),'2014-basis'!D43*'Forudsætninger 2018 opregning'!$B$12,IF(ISTEXT('2014-basis'!D43),'2014-basis'!D43,""))</f>
        <v/>
      </c>
    </row>
    <row r="32" spans="1:8" x14ac:dyDescent="0.2">
      <c r="A32" s="6" t="s">
        <v>37</v>
      </c>
      <c r="B32" s="12">
        <f>IF(ISNUMBER('2014-basis'!B44),'2014-basis'!B44*'Forudsætninger 2018 opregning'!$B$10,IF(ISTEXT('2014-basis'!B44),'2014-basis'!B44,""))</f>
        <v>1770.6217103886818</v>
      </c>
      <c r="C32" s="12" t="str">
        <f>IF(ISNUMBER('2014-basis'!C44),'2014-basis'!C44*'Forudsætninger 2018 opregning'!$B$10,IF(ISTEXT('2014-basis'!C44),'2014-basis'!C44,""))</f>
        <v/>
      </c>
      <c r="D32" s="12" t="str">
        <f>IF(ISNUMBER('2014-basis'!D44),'2014-basis'!D44*'Forudsætninger 2018 opregning'!$B$12,IF(ISTEXT('2014-basis'!D44),'2014-basis'!D44,""))</f>
        <v/>
      </c>
    </row>
    <row r="33" spans="1:4" x14ac:dyDescent="0.2">
      <c r="A33" s="6" t="s">
        <v>77</v>
      </c>
      <c r="B33" s="12" t="str">
        <f>IF(ISNUMBER('2014-basis'!B45),'2014-basis'!B45*'Forudsætninger 2018 opregning'!$B$10,IF(ISTEXT('2014-basis'!B45),'2014-basis'!B45,""))</f>
        <v/>
      </c>
      <c r="C33" s="12" t="str">
        <f>IF(ISNUMBER('2014-basis'!C45),'2014-basis'!C45*'Forudsætninger 2018 opregning'!$B$10,IF(ISTEXT('2014-basis'!C45),'2014-basis'!C45,""))</f>
        <v/>
      </c>
      <c r="D33" s="12">
        <f>IF(ISNUMBER('2014-basis'!D45),'2014-basis'!D45*'Forudsætninger 2018 opregning'!$B$12,IF(ISTEXT('2014-basis'!D45),'2014-basis'!D45,""))</f>
        <v>443.83403312084107</v>
      </c>
    </row>
    <row r="34" spans="1:4" x14ac:dyDescent="0.2">
      <c r="A34" s="6" t="s">
        <v>38</v>
      </c>
      <c r="B34" s="12">
        <f>IF(ISNUMBER('2014-basis'!B46),'2014-basis'!B46*'Forudsætninger 2018 opregning'!$B$10,IF(ISTEXT('2014-basis'!B46),'2014-basis'!B46,""))</f>
        <v>767.67529314386309</v>
      </c>
      <c r="C34" s="12">
        <f>IF(ISNUMBER('2014-basis'!C46),'2014-basis'!C46*'Forudsætninger 2018 opregning'!$B$10,IF(ISTEXT('2014-basis'!C46),'2014-basis'!C46,""))</f>
        <v>1050.9964325402414</v>
      </c>
      <c r="D34" s="12">
        <f>IF(ISNUMBER('2014-basis'!D46),'2014-basis'!D46*'Forudsætninger 2018 opregning'!$B$12,IF(ISTEXT('2014-basis'!D46),'2014-basis'!D46,""))</f>
        <v>354.91050615846956</v>
      </c>
    </row>
    <row r="35" spans="1:4" x14ac:dyDescent="0.2">
      <c r="A35" s="6" t="s">
        <v>39</v>
      </c>
      <c r="B35" s="12">
        <f>IF(ISNUMBER('2014-basis'!B47),'2014-basis'!B47*'Forudsætninger 2018 opregning'!$B$10,IF(ISTEXT('2014-basis'!B47),'2014-basis'!B47,""))</f>
        <v>977.04128218309847</v>
      </c>
      <c r="C35" s="12">
        <f>IF(ISNUMBER('2014-basis'!C47),'2014-basis'!C47*'Forudsætninger 2018 opregning'!$B$10,IF(ISTEXT('2014-basis'!C47),'2014-basis'!C47,""))</f>
        <v>1185.3656493863177</v>
      </c>
      <c r="D35" s="12">
        <f>IF(ISNUMBER('2014-basis'!D47),'2014-basis'!D47*'Forudsætninger 2018 opregning'!$B$12,IF(ISTEXT('2014-basis'!D47),'2014-basis'!D47,""))</f>
        <v>442.35333122417995</v>
      </c>
    </row>
    <row r="36" spans="1:4" x14ac:dyDescent="0.2">
      <c r="A36" s="5"/>
      <c r="B36" s="12" t="str">
        <f>IF(ISNUMBER('2014-basis'!B52),'2014-basis'!B52*'Forudsætninger 2018 opregning'!$B$10,IF(ISTEXT('2014-basis'!B52),'2014-basis'!B52,""))</f>
        <v/>
      </c>
      <c r="C36" s="12" t="str">
        <f>IF(ISNUMBER('2014-basis'!C52),'2014-basis'!C52*'Forudsætninger 2018 opregning'!$B$10,IF(ISTEXT('2014-basis'!C52),'2014-basis'!C52,""))</f>
        <v/>
      </c>
      <c r="D36" s="12" t="str">
        <f>IF(ISNUMBER('2014-basis'!D52),'2014-basis'!D52*'Forudsætninger 2018 opregning'!$B$12,IF(ISTEXT('2014-basis'!D52),'2014-basis'!D52,""))</f>
        <v/>
      </c>
    </row>
    <row r="37" spans="1:4" x14ac:dyDescent="0.2">
      <c r="A37" s="4" t="s">
        <v>43</v>
      </c>
      <c r="B37" s="12" t="str">
        <f>IF(ISNUMBER('2014-basis'!B53),'2014-basis'!B53*'Forudsætninger 2018 opregning'!$B$10,IF(ISTEXT('2014-basis'!B53),'2014-basis'!B53,""))</f>
        <v/>
      </c>
      <c r="C37" s="12" t="str">
        <f>IF(ISNUMBER('2014-basis'!C53),'2014-basis'!C53*'Forudsætninger 2018 opregning'!$B$10,IF(ISTEXT('2014-basis'!C53),'2014-basis'!C53,""))</f>
        <v/>
      </c>
      <c r="D37" s="12" t="str">
        <f>IF(ISNUMBER('2014-basis'!D53),'2014-basis'!D53*'Forudsætninger 2018 opregning'!$B$12,IF(ISTEXT('2014-basis'!D53),'2014-basis'!D53,""))</f>
        <v/>
      </c>
    </row>
    <row r="38" spans="1:4" x14ac:dyDescent="0.2">
      <c r="A38" s="6" t="s">
        <v>44</v>
      </c>
      <c r="B38" s="12">
        <f>IF(ISNUMBER('2014-basis'!B54),'2014-basis'!B54*'Forudsætninger 2018 opregning'!$B$10,IF(ISTEXT('2014-basis'!B54),'2014-basis'!B54,""))</f>
        <v>326.02763467303822</v>
      </c>
      <c r="C38" s="12" t="str">
        <f>IF(ISNUMBER('2014-basis'!C54),'2014-basis'!C54*'Forudsætninger 2018 opregning'!$B$10,IF(ISTEXT('2014-basis'!C54),'2014-basis'!C54,""))</f>
        <v/>
      </c>
      <c r="D38" s="12">
        <f>IF(ISNUMBER('2014-basis'!D54),'2014-basis'!D54*'Forudsætninger 2018 opregning'!$B$12,IF(ISTEXT('2014-basis'!D54),'2014-basis'!D54,""))</f>
        <v>143.33804958400125</v>
      </c>
    </row>
    <row r="39" spans="1:4" x14ac:dyDescent="0.2">
      <c r="A39" s="6" t="s">
        <v>45</v>
      </c>
      <c r="B39" s="12">
        <f>IF(ISNUMBER('2014-basis'!B55),'2014-basis'!B55*'Forudsætninger 2018 opregning'!$B$10,IF(ISTEXT('2014-basis'!B55),'2014-basis'!B55,""))</f>
        <v>428.10657460261564</v>
      </c>
      <c r="C39" s="12" t="str">
        <f>IF(ISNUMBER('2014-basis'!C55),'2014-basis'!C55*'Forudsætninger 2018 opregning'!$B$10,IF(ISTEXT('2014-basis'!C55),'2014-basis'!C55,""))</f>
        <v/>
      </c>
      <c r="D39" s="12">
        <f>IF(ISNUMBER('2014-basis'!D55),'2014-basis'!D55*'Forudsætninger 2018 opregning'!$B$12,IF(ISTEXT('2014-basis'!D55),'2014-basis'!D55,""))</f>
        <v>159.8496566447071</v>
      </c>
    </row>
    <row r="40" spans="1:4" x14ac:dyDescent="0.2">
      <c r="A40" s="6" t="s">
        <v>46</v>
      </c>
      <c r="B40" s="12">
        <f>IF(ISNUMBER('2014-basis'!B56),'2014-basis'!B56*'Forudsætninger 2018 opregning'!$B$10,IF(ISTEXT('2014-basis'!B56),'2014-basis'!B56,""))</f>
        <v>124.82796082816901</v>
      </c>
      <c r="C40" s="12" t="str">
        <f>IF(ISNUMBER('2014-basis'!C56),'2014-basis'!C56*'Forudsætninger 2018 opregning'!$B$10,IF(ISTEXT('2014-basis'!C56),'2014-basis'!C56,""))</f>
        <v/>
      </c>
      <c r="D40" s="12" t="str">
        <f>IF(ISNUMBER('2014-basis'!D56),'2014-basis'!D56*'Forudsætninger 2018 opregning'!$B$12,IF(ISTEXT('2014-basis'!D56),'2014-basis'!D56,""))</f>
        <v/>
      </c>
    </row>
    <row r="41" spans="1:4" x14ac:dyDescent="0.2">
      <c r="A41" s="5"/>
      <c r="B41" s="12" t="str">
        <f>IF(ISNUMBER('2014-basis'!B60),'2014-basis'!B60*'Forudsætninger 2018 opregning'!$B$10,IF(ISTEXT('2014-basis'!B60),'2014-basis'!B60,""))</f>
        <v/>
      </c>
      <c r="C41" s="12" t="str">
        <f>IF(ISNUMBER('2014-basis'!C60),'2014-basis'!C60*'Forudsætninger 2018 opregning'!$B$10,IF(ISTEXT('2014-basis'!C60),'2014-basis'!C60,""))</f>
        <v/>
      </c>
      <c r="D41" s="12" t="str">
        <f>IF(ISNUMBER('2014-basis'!D60),'2014-basis'!D60*'Forudsætninger 2018 opregning'!$B$12,IF(ISTEXT('2014-basis'!D60),'2014-basis'!D60,""))</f>
        <v/>
      </c>
    </row>
    <row r="42" spans="1:4" x14ac:dyDescent="0.2">
      <c r="A42" s="4" t="s">
        <v>49</v>
      </c>
      <c r="B42" s="12" t="str">
        <f>IF(ISNUMBER('2014-basis'!B61),'2014-basis'!B61*'Forudsætninger 2018 opregning'!$B$10,IF(ISTEXT('2014-basis'!B61),'2014-basis'!B61,""))</f>
        <v/>
      </c>
      <c r="C42" s="12" t="str">
        <f>IF(ISNUMBER('2014-basis'!C61),'2014-basis'!C61*'Forudsætninger 2018 opregning'!$B$10,IF(ISTEXT('2014-basis'!C61),'2014-basis'!C61,""))</f>
        <v/>
      </c>
      <c r="D42" s="12" t="str">
        <f>IF(ISNUMBER('2014-basis'!D61),'2014-basis'!D61*'Forudsætninger 2018 opregning'!$B$12,IF(ISTEXT('2014-basis'!D61),'2014-basis'!D61,""))</f>
        <v/>
      </c>
    </row>
    <row r="43" spans="1:4" x14ac:dyDescent="0.2">
      <c r="A43" s="6" t="s">
        <v>50</v>
      </c>
      <c r="B43" s="12">
        <f>IF(ISNUMBER('2014-basis'!B62),'2014-basis'!B62*'Forudsætninger 2018 opregning'!$B$10,IF(ISTEXT('2014-basis'!B62),'2014-basis'!B62,""))</f>
        <v>19.394998586619717</v>
      </c>
      <c r="C43" s="12" t="str">
        <f>IF(ISNUMBER('2014-basis'!C62),'2014-basis'!C62*'Forudsætninger 2018 opregning'!$B$10,IF(ISTEXT('2014-basis'!C62),'2014-basis'!C62,""))</f>
        <v/>
      </c>
      <c r="D43" s="12" t="str">
        <f>IF(ISNUMBER('2014-basis'!D62),'2014-basis'!D62*'Forudsætninger 2018 opregning'!$B$12,IF(ISTEXT('2014-basis'!D62),'2014-basis'!D62,""))</f>
        <v/>
      </c>
    </row>
    <row r="44" spans="1:4" x14ac:dyDescent="0.2">
      <c r="A44" s="6" t="s">
        <v>51</v>
      </c>
      <c r="B44" s="12">
        <f>IF(ISNUMBER('2014-basis'!B63),'2014-basis'!B63*'Forudsætninger 2018 opregning'!$B$10,IF(ISTEXT('2014-basis'!B63),'2014-basis'!B63,""))</f>
        <v>9.6974992933098587</v>
      </c>
      <c r="C44" s="12" t="str">
        <f>IF(ISNUMBER('2014-basis'!C63),'2014-basis'!C63*'Forudsætninger 2018 opregning'!$B$10,IF(ISTEXT('2014-basis'!C63),'2014-basis'!C63,""))</f>
        <v/>
      </c>
      <c r="D44" s="12" t="str">
        <f>IF(ISNUMBER('2014-basis'!D63),'2014-basis'!D63*'Forudsætninger 2018 opregning'!$B$12,IF(ISTEXT('2014-basis'!D63),'2014-basis'!D63,""))</f>
        <v/>
      </c>
    </row>
    <row r="45" spans="1:4" x14ac:dyDescent="0.2">
      <c r="A45" s="6" t="s">
        <v>52</v>
      </c>
      <c r="B45" s="12" t="str">
        <f>IF(ISNUMBER('2014-basis'!B64),'2014-basis'!B64*'Forudsætninger 2018 opregning'!$B$10,IF(ISTEXT('2014-basis'!B64),'2014-basis'!B64,""))</f>
        <v>Gratis</v>
      </c>
      <c r="C45" s="12" t="str">
        <f>IF(ISNUMBER('2014-basis'!C64),'2014-basis'!C64*'Forudsætninger 2018 opregning'!$B$10,IF(ISTEXT('2014-basis'!C64),'2014-basis'!C64,""))</f>
        <v/>
      </c>
      <c r="D45" s="12" t="str">
        <f>IF(ISNUMBER('2014-basis'!D64),'2014-basis'!D64*'Forudsætninger 2018 opregning'!$B$12,IF(ISTEXT('2014-basis'!D64),'2014-basis'!D64,""))</f>
        <v/>
      </c>
    </row>
    <row r="46" spans="1:4" x14ac:dyDescent="0.2">
      <c r="A46" s="6"/>
      <c r="B46" s="12" t="str">
        <f>IF(ISNUMBER('2014-basis'!B65),'2014-basis'!B65*'Forudsætninger 2018 opregning'!$B$10,IF(ISTEXT('2014-basis'!B65),'2014-basis'!B65,""))</f>
        <v/>
      </c>
      <c r="C46" s="12" t="str">
        <f>IF(ISNUMBER('2014-basis'!C65),'2014-basis'!C65*'Forudsætninger 2018 opregning'!$B$10,IF(ISTEXT('2014-basis'!C65),'2014-basis'!C65,""))</f>
        <v/>
      </c>
      <c r="D46" s="12" t="str">
        <f>IF(ISNUMBER('2014-basis'!D65),'2014-basis'!D65*'Forudsætninger 2018 opregning'!$B$12,IF(ISTEXT('2014-basis'!D65),'2014-basis'!D65,""))</f>
        <v/>
      </c>
    </row>
    <row r="47" spans="1:4" x14ac:dyDescent="0.2">
      <c r="A47" s="4" t="s">
        <v>53</v>
      </c>
      <c r="B47" s="12" t="str">
        <f>IF(ISNUMBER('2014-basis'!B66),'2014-basis'!B66*'Forudsætninger 2018 opregning'!$B$10,IF(ISTEXT('2014-basis'!B66),'2014-basis'!B66,""))</f>
        <v/>
      </c>
      <c r="C47" s="12" t="str">
        <f>IF(ISNUMBER('2014-basis'!C66),'2014-basis'!C66*'Forudsætninger 2018 opregning'!$B$10,IF(ISTEXT('2014-basis'!C66),'2014-basis'!C66,""))</f>
        <v/>
      </c>
      <c r="D47" s="12" t="str">
        <f>IF(ISNUMBER('2014-basis'!D66),'2014-basis'!D66*'Forudsætninger 2018 opregning'!$B$12,IF(ISTEXT('2014-basis'!D66),'2014-basis'!D66,""))</f>
        <v/>
      </c>
    </row>
    <row r="48" spans="1:4" x14ac:dyDescent="0.2">
      <c r="A48" s="6" t="s">
        <v>54</v>
      </c>
      <c r="B48" s="12">
        <f>IF(ISNUMBER('2014-basis'!B67),'2014-basis'!B67*'Forudsætninger 2018 opregning'!$B$10,IF(ISTEXT('2014-basis'!B67),'2014-basis'!B67,""))</f>
        <v>5454.8693930326954</v>
      </c>
      <c r="C48" s="12" t="str">
        <f>IF(ISNUMBER('2014-basis'!C67),'2014-basis'!C67*'Forudsætninger 2018 opregning'!$B$10,IF(ISTEXT('2014-basis'!C67),'2014-basis'!C67,""))</f>
        <v/>
      </c>
      <c r="D48" s="12" t="str">
        <f>IF(ISNUMBER('2014-basis'!D67),'2014-basis'!D67*'Forudsætninger 2018 opregning'!$B$12,IF(ISTEXT('2014-basis'!D67),'2014-basis'!D67,""))</f>
        <v/>
      </c>
    </row>
    <row r="49" spans="1:4" x14ac:dyDescent="0.2">
      <c r="A49" s="6" t="s">
        <v>55</v>
      </c>
      <c r="B49" s="12">
        <f>IF(ISNUMBER('2014-basis'!B68),'2014-basis'!B68*'Forudsætninger 2018 opregning'!$B$10,IF(ISTEXT('2014-basis'!B68),'2014-basis'!B68,""))</f>
        <v>5995.3877961781682</v>
      </c>
      <c r="C49" s="12" t="str">
        <f>IF(ISNUMBER('2014-basis'!C68),'2014-basis'!C68*'Forudsætninger 2018 opregning'!$B$10,IF(ISTEXT('2014-basis'!C68),'2014-basis'!C68,""))</f>
        <v/>
      </c>
      <c r="D49" s="12" t="str">
        <f>IF(ISNUMBER('2014-basis'!D68),'2014-basis'!D68*'Forudsætninger 2018 opregning'!$B$12,IF(ISTEXT('2014-basis'!D68),'2014-basis'!D68,""))</f>
        <v/>
      </c>
    </row>
    <row r="50" spans="1:4" x14ac:dyDescent="0.2">
      <c r="A50" s="6" t="s">
        <v>56</v>
      </c>
      <c r="B50" s="12">
        <f>IF(ISNUMBER('2014-basis'!B69),'2014-basis'!B69*'Forudsætninger 2018 opregning'!$B$10,IF(ISTEXT('2014-basis'!B69),'2014-basis'!B69,""))</f>
        <v>6537.1144806534194</v>
      </c>
      <c r="C50" s="12" t="str">
        <f>IF(ISNUMBER('2014-basis'!C69),'2014-basis'!C69*'Forudsætninger 2018 opregning'!$B$10,IF(ISTEXT('2014-basis'!C69),'2014-basis'!C69,""))</f>
        <v/>
      </c>
      <c r="D50" s="12" t="str">
        <f>IF(ISNUMBER('2014-basis'!D69),'2014-basis'!D69*'Forudsætninger 2018 opregning'!$B$12,IF(ISTEXT('2014-basis'!D69),'2014-basis'!D69,""))</f>
        <v/>
      </c>
    </row>
    <row r="51" spans="1:4" x14ac:dyDescent="0.2">
      <c r="A51" s="6" t="s">
        <v>79</v>
      </c>
      <c r="B51" s="12" t="str">
        <f>IF(ISNUMBER('2014-basis'!B70),'2014-basis'!B70*'Forudsætninger 2018 opregning'!$B$10,IF(ISTEXT('2014-basis'!B70),'2014-basis'!B70,""))</f>
        <v/>
      </c>
      <c r="C51" s="12" t="str">
        <f>IF(ISNUMBER('2014-basis'!C70),'2014-basis'!C70*'Forudsætninger 2018 opregning'!$B$10,IF(ISTEXT('2014-basis'!C70),'2014-basis'!C70,""))</f>
        <v/>
      </c>
      <c r="D51" s="12">
        <f>IF(ISNUMBER('2014-basis'!D70),'2014-basis'!D70*'Forudsætninger 2018 opregning'!$B$12,IF(ISTEXT('2014-basis'!D70),'2014-basis'!D70,""))</f>
        <v>1662.6501386570494</v>
      </c>
    </row>
    <row r="52" spans="1:4" x14ac:dyDescent="0.2">
      <c r="A52" s="6" t="s">
        <v>57</v>
      </c>
      <c r="B52" s="12">
        <f>IF(ISNUMBER('2014-basis'!B71),'2014-basis'!B71*'Forudsætninger 2018 opregning'!$B$10,IF(ISTEXT('2014-basis'!B71),'2014-basis'!B71,""))</f>
        <v>540.51840314547269</v>
      </c>
      <c r="C52" s="12" t="str">
        <f>IF(ISNUMBER('2014-basis'!C71),'2014-basis'!C71*'Forudsætninger 2018 opregning'!$B$10,IF(ISTEXT('2014-basis'!C71),'2014-basis'!C71,""))</f>
        <v/>
      </c>
      <c r="D52" s="12" t="str">
        <f>IF(ISNUMBER('2014-basis'!D71),'2014-basis'!D71*'Forudsætninger 2018 opregning'!$B$12,IF(ISTEXT('2014-basis'!D71),'2014-basis'!D71,""))</f>
        <v/>
      </c>
    </row>
    <row r="53" spans="1:4" x14ac:dyDescent="0.2">
      <c r="A53" s="5"/>
      <c r="B53" s="12" t="str">
        <f>IF(ISNUMBER('2014-basis'!B72),'2014-basis'!B72*'Forudsætninger 2018 opregning'!$B$10,IF(ISTEXT('2014-basis'!B72),'2014-basis'!B72,""))</f>
        <v/>
      </c>
      <c r="C53" s="12" t="str">
        <f>IF(ISNUMBER('2014-basis'!C72),'2014-basis'!C72*'Forudsætninger 2018 opregning'!$B$10,IF(ISTEXT('2014-basis'!C72),'2014-basis'!C72,""))</f>
        <v/>
      </c>
      <c r="D53" s="12" t="str">
        <f>IF(ISNUMBER('2014-basis'!D72),'2014-basis'!D72*'Forudsætninger 2018 opregning'!$B$12,IF(ISTEXT('2014-basis'!D72),'2014-basis'!D72,""))</f>
        <v/>
      </c>
    </row>
    <row r="54" spans="1:4" x14ac:dyDescent="0.2">
      <c r="A54" s="4" t="s">
        <v>58</v>
      </c>
      <c r="B54" s="12" t="str">
        <f>IF(ISNUMBER('2014-basis'!B73),'2014-basis'!B73*'Forudsætninger 2018 opregning'!$B$10,IF(ISTEXT('2014-basis'!B73),'2014-basis'!B73,""))</f>
        <v/>
      </c>
      <c r="C54" s="12" t="str">
        <f>IF(ISNUMBER('2014-basis'!C73),'2014-basis'!C73*'Forudsætninger 2018 opregning'!$B$10,IF(ISTEXT('2014-basis'!C73),'2014-basis'!C73,""))</f>
        <v/>
      </c>
      <c r="D54" s="12" t="str">
        <f>IF(ISNUMBER('2014-basis'!D73),'2014-basis'!D73*'Forudsætninger 2018 opregning'!$B$12,IF(ISTEXT('2014-basis'!D73),'2014-basis'!D73,""))</f>
        <v/>
      </c>
    </row>
    <row r="55" spans="1:4" x14ac:dyDescent="0.2">
      <c r="A55" s="6" t="s">
        <v>59</v>
      </c>
      <c r="B55" s="12">
        <f>IF(ISNUMBER('2014-basis'!B74),'2014-basis'!B74*'Forudsætninger 2018 opregning'!$B$10,IF(ISTEXT('2014-basis'!B74),'2014-basis'!B74,""))</f>
        <v>96.006284625603612</v>
      </c>
      <c r="C55" s="12" t="str">
        <f>IF(ISNUMBER('2014-basis'!C74),'2014-basis'!C74*'Forudsætninger 2018 opregning'!$B$10,IF(ISTEXT('2014-basis'!C74),'2014-basis'!C74,""))</f>
        <v/>
      </c>
      <c r="D55" s="12" t="str">
        <f>IF(ISNUMBER('2014-basis'!D74),'2014-basis'!D74*'Forudsætninger 2018 opregning'!$B$12,IF(ISTEXT('2014-basis'!D74),'2014-basis'!D74,""))</f>
        <v/>
      </c>
    </row>
    <row r="56" spans="1:4" x14ac:dyDescent="0.2">
      <c r="A56" s="6" t="s">
        <v>60</v>
      </c>
      <c r="B56" s="12">
        <f>IF(ISNUMBER('2014-basis'!B75),'2014-basis'!B75*'Forudsætninger 2018 opregning'!$B$10,IF(ISTEXT('2014-basis'!B75),'2014-basis'!B75,""))</f>
        <v>125.15086359733399</v>
      </c>
      <c r="C56" s="12" t="str">
        <f>IF(ISNUMBER('2014-basis'!C75),'2014-basis'!C75*'Forudsætninger 2018 opregning'!$B$10,IF(ISTEXT('2014-basis'!C75),'2014-basis'!C75,""))</f>
        <v/>
      </c>
      <c r="D56" s="12" t="str">
        <f>IF(ISNUMBER('2014-basis'!D75),'2014-basis'!D75*'Forudsætninger 2018 opregning'!$B$12,IF(ISTEXT('2014-basis'!D75),'2014-basis'!D75,""))</f>
        <v/>
      </c>
    </row>
    <row r="57" spans="1:4" x14ac:dyDescent="0.2">
      <c r="A57" s="6" t="s">
        <v>61</v>
      </c>
      <c r="B57" s="12">
        <f>IF(ISNUMBER('2014-basis'!B76),'2014-basis'!B76*'Forudsætninger 2018 opregning'!$B$10,IF(ISTEXT('2014-basis'!B76),'2014-basis'!B76,""))</f>
        <v>184.85662723777665</v>
      </c>
      <c r="C57" s="12" t="str">
        <f>IF(ISNUMBER('2014-basis'!C76),'2014-basis'!C76*'Forudsætninger 2018 opregning'!$B$10,IF(ISTEXT('2014-basis'!C76),'2014-basis'!C76,""))</f>
        <v/>
      </c>
      <c r="D57" s="12" t="str">
        <f>IF(ISNUMBER('2014-basis'!D76),'2014-basis'!D76*'Forudsætninger 2018 opregning'!$B$12,IF(ISTEXT('2014-basis'!D76),'2014-basis'!D76,""))</f>
        <v/>
      </c>
    </row>
    <row r="58" spans="1:4" x14ac:dyDescent="0.2">
      <c r="A58" s="6" t="s">
        <v>62</v>
      </c>
      <c r="B58" s="12">
        <f>IF(ISNUMBER('2014-basis'!B77),'2014-basis'!B77*'Forudsætninger 2018 opregning'!$B$10,IF(ISTEXT('2014-basis'!B77),'2014-basis'!B77,""))</f>
        <v>200.61636561670016</v>
      </c>
      <c r="C58" s="12" t="str">
        <f>IF(ISNUMBER('2014-basis'!C77),'2014-basis'!C77*'Forudsætninger 2018 opregning'!$B$10,IF(ISTEXT('2014-basis'!C77),'2014-basis'!C77,""))</f>
        <v/>
      </c>
      <c r="D58" s="12" t="str">
        <f>IF(ISNUMBER('2014-basis'!D77),'2014-basis'!D77*'Forudsætninger 2018 opregning'!$B$12,IF(ISTEXT('2014-basis'!D77),'2014-basis'!D77,""))</f>
        <v/>
      </c>
    </row>
    <row r="59" spans="1:4" x14ac:dyDescent="0.2">
      <c r="A59" s="6" t="s">
        <v>63</v>
      </c>
      <c r="B59" s="12">
        <f>IF(ISNUMBER('2014-basis'!B78),'2014-basis'!B78*'Forudsætninger 2018 opregning'!$B$10,IF(ISTEXT('2014-basis'!B78),'2014-basis'!B78,""))</f>
        <v>116.54706723184104</v>
      </c>
      <c r="C59" s="12" t="str">
        <f>IF(ISNUMBER('2014-basis'!C78),'2014-basis'!C78*'Forudsætninger 2018 opregning'!$B$10,IF(ISTEXT('2014-basis'!C78),'2014-basis'!C78,""))</f>
        <v/>
      </c>
      <c r="D59" s="12" t="str">
        <f>IF(ISNUMBER('2014-basis'!D78),'2014-basis'!D78*'Forudsætninger 2018 opregning'!$B$12,IF(ISTEXT('2014-basis'!D78),'2014-basis'!D78,""))</f>
        <v/>
      </c>
    </row>
    <row r="60" spans="1:4" x14ac:dyDescent="0.2">
      <c r="A60" s="6" t="s">
        <v>64</v>
      </c>
      <c r="B60" s="12">
        <f>IF(ISNUMBER('2014-basis'!B79),'2014-basis'!B79*'Forudsætninger 2018 opregning'!$B$10,IF(ISTEXT('2014-basis'!B79),'2014-basis'!B79,""))</f>
        <v>11.655748345020118</v>
      </c>
      <c r="C60" s="12" t="str">
        <f>IF(ISNUMBER('2014-basis'!C79),'2014-basis'!C79*'Forudsætninger 2018 opregning'!$B$10,IF(ISTEXT('2014-basis'!C79),'2014-basis'!C79,""))</f>
        <v/>
      </c>
      <c r="D60" s="12" t="str">
        <f>IF(ISNUMBER('2014-basis'!D79),'2014-basis'!D79*'Forudsætninger 2018 opregning'!$B$12,IF(ISTEXT('2014-basis'!D79),'2014-basis'!D79,""))</f>
        <v/>
      </c>
    </row>
    <row r="61" spans="1:4" x14ac:dyDescent="0.2">
      <c r="A61" s="6" t="s">
        <v>65</v>
      </c>
      <c r="B61" s="12">
        <f>IF(ISNUMBER('2014-basis'!B80),'2014-basis'!B80*'Forudsætninger 2018 opregning'!$B$10,IF(ISTEXT('2014-basis'!B80),'2014-basis'!B80,""))</f>
        <v>108.19326010699194</v>
      </c>
      <c r="C61" s="12" t="str">
        <f>IF(ISNUMBER('2014-basis'!C80),'2014-basis'!C80*'Forudsætninger 2018 opregning'!$B$10,IF(ISTEXT('2014-basis'!C80),'2014-basis'!C80,""))</f>
        <v/>
      </c>
      <c r="D61" s="12" t="str">
        <f>IF(ISNUMBER('2014-basis'!D80),'2014-basis'!D80*'Forudsætninger 2018 opregning'!$B$12,IF(ISTEXT('2014-basis'!D80),'2014-basis'!D80,""))</f>
        <v/>
      </c>
    </row>
    <row r="62" spans="1:4" x14ac:dyDescent="0.2">
      <c r="A62" s="5"/>
      <c r="B62" s="12" t="str">
        <f>IF(ISNUMBER('2014-basis'!B81),'2014-basis'!B81*'Forudsætninger 2018 opregning'!$B$10,IF(ISTEXT('2014-basis'!B81),'2014-basis'!B81,""))</f>
        <v/>
      </c>
      <c r="C62" s="12" t="str">
        <f>IF(ISNUMBER('2014-basis'!C81),'2014-basis'!C81*'Forudsætninger 2018 opregning'!$B$10,IF(ISTEXT('2014-basis'!C81),'2014-basis'!C81,""))</f>
        <v/>
      </c>
      <c r="D62" s="12" t="str">
        <f>IF(ISNUMBER('2014-basis'!D81),'2014-basis'!D81*'Forudsætninger 2018 opregning'!$B$12,IF(ISTEXT('2014-basis'!D81),'2014-basis'!D81,""))</f>
        <v/>
      </c>
    </row>
    <row r="63" spans="1:4" x14ac:dyDescent="0.2">
      <c r="A63" s="4" t="s">
        <v>66</v>
      </c>
      <c r="B63" s="12" t="str">
        <f>IF(ISNUMBER('2014-basis'!B82),'2014-basis'!B82*'Forudsætninger 2018 opregning'!$B$10,IF(ISTEXT('2014-basis'!B82),'2014-basis'!B82,""))</f>
        <v/>
      </c>
      <c r="C63" s="12" t="str">
        <f>IF(ISNUMBER('2014-basis'!C82),'2014-basis'!C82*'Forudsætninger 2018 opregning'!$B$10,IF(ISTEXT('2014-basis'!C82),'2014-basis'!C82,""))</f>
        <v/>
      </c>
      <c r="D63" s="12" t="str">
        <f>IF(ISNUMBER('2014-basis'!D82),'2014-basis'!D82*'Forudsætninger 2018 opregning'!$B$12,IF(ISTEXT('2014-basis'!D82),'2014-basis'!D82,""))</f>
        <v/>
      </c>
    </row>
    <row r="64" spans="1:4" x14ac:dyDescent="0.2">
      <c r="A64" s="6" t="s">
        <v>67</v>
      </c>
      <c r="B64" s="12" t="str">
        <f>IF(ISNUMBER('2014-basis'!B83),'2014-basis'!B83*'Forudsætninger 2018 opregning'!$B$10,IF(ISTEXT('2014-basis'!B83),'2014-basis'!B83,""))</f>
        <v>Gratis</v>
      </c>
      <c r="C64" s="12" t="str">
        <f>IF(ISNUMBER('2014-basis'!C83),'2014-basis'!C83*'Forudsætninger 2018 opregning'!$B$10,IF(ISTEXT('2014-basis'!C83),'2014-basis'!C83,""))</f>
        <v/>
      </c>
      <c r="D64" s="12" t="str">
        <f>IF(ISNUMBER('2014-basis'!D83),'2014-basis'!D83*'Forudsætninger 2018 opregning'!$B$12,IF(ISTEXT('2014-basis'!D83),'2014-basis'!D83,""))</f>
        <v/>
      </c>
    </row>
    <row r="65" spans="1:8" x14ac:dyDescent="0.2">
      <c r="A65" s="6"/>
      <c r="B65" s="12"/>
      <c r="C65" s="12"/>
      <c r="D65" s="12"/>
    </row>
    <row r="66" spans="1:8" ht="15" x14ac:dyDescent="0.25">
      <c r="A66" s="5"/>
      <c r="B66" s="44" t="s">
        <v>86</v>
      </c>
      <c r="C66" s="201" t="s">
        <v>117</v>
      </c>
      <c r="D66" s="201"/>
      <c r="E66" s="44"/>
      <c r="F66" s="44"/>
    </row>
    <row r="67" spans="1:8" ht="15" x14ac:dyDescent="0.2">
      <c r="A67" s="4" t="s">
        <v>107</v>
      </c>
      <c r="B67" s="43" t="s">
        <v>108</v>
      </c>
      <c r="C67" s="43" t="s">
        <v>109</v>
      </c>
      <c r="D67" s="43" t="s">
        <v>110</v>
      </c>
      <c r="E67" s="43" t="s">
        <v>111</v>
      </c>
      <c r="F67" s="43" t="s">
        <v>112</v>
      </c>
      <c r="G67" s="12"/>
    </row>
    <row r="68" spans="1:8" x14ac:dyDescent="0.2">
      <c r="A68" s="6" t="s">
        <v>15</v>
      </c>
      <c r="B68" s="12">
        <v>83</v>
      </c>
      <c r="C68" s="12">
        <v>83</v>
      </c>
      <c r="D68" s="12">
        <v>50</v>
      </c>
      <c r="E68" s="12">
        <v>50</v>
      </c>
      <c r="F68" s="12">
        <v>50</v>
      </c>
      <c r="G68"/>
      <c r="H68"/>
    </row>
    <row r="69" spans="1:8" x14ac:dyDescent="0.2">
      <c r="A69" s="6" t="s">
        <v>16</v>
      </c>
      <c r="B69" s="12">
        <v>41</v>
      </c>
      <c r="C69" s="12">
        <v>41</v>
      </c>
      <c r="D69" s="12">
        <v>25</v>
      </c>
      <c r="E69" s="12">
        <v>25</v>
      </c>
      <c r="F69" s="12">
        <v>25</v>
      </c>
      <c r="G69"/>
      <c r="H69"/>
    </row>
    <row r="70" spans="1:8" x14ac:dyDescent="0.2">
      <c r="A70" s="6" t="s">
        <v>24</v>
      </c>
      <c r="B70" s="12">
        <v>880</v>
      </c>
      <c r="C70" s="12">
        <v>384</v>
      </c>
      <c r="D70" s="12">
        <v>274</v>
      </c>
      <c r="E70" s="12">
        <v>219</v>
      </c>
      <c r="F70" s="12">
        <v>109</v>
      </c>
    </row>
    <row r="71" spans="1:8" x14ac:dyDescent="0.2">
      <c r="A71" s="6" t="s">
        <v>25</v>
      </c>
      <c r="B71" s="12">
        <v>990</v>
      </c>
      <c r="C71" s="12">
        <v>495</v>
      </c>
      <c r="D71" s="12">
        <v>274</v>
      </c>
      <c r="E71" s="12">
        <v>274</v>
      </c>
      <c r="F71" s="12">
        <v>274</v>
      </c>
    </row>
    <row r="72" spans="1:8" x14ac:dyDescent="0.2">
      <c r="A72" s="6" t="s">
        <v>113</v>
      </c>
      <c r="B72" s="12">
        <v>1211</v>
      </c>
      <c r="C72" s="12">
        <v>880</v>
      </c>
      <c r="D72" s="12">
        <v>473</v>
      </c>
      <c r="E72" s="12">
        <v>473</v>
      </c>
      <c r="F72" s="12">
        <v>473</v>
      </c>
    </row>
    <row r="73" spans="1:8" x14ac:dyDescent="0.2">
      <c r="A73" s="6" t="s">
        <v>114</v>
      </c>
      <c r="B73" s="12">
        <v>1486</v>
      </c>
      <c r="C73" s="12">
        <v>1112</v>
      </c>
      <c r="D73" s="12">
        <v>605</v>
      </c>
      <c r="E73" s="12">
        <v>605</v>
      </c>
      <c r="F73" s="12">
        <v>605</v>
      </c>
    </row>
    <row r="74" spans="1:8" x14ac:dyDescent="0.2">
      <c r="A74" s="6" t="s">
        <v>41</v>
      </c>
      <c r="B74" s="12">
        <v>1156</v>
      </c>
      <c r="C74" s="12">
        <v>715</v>
      </c>
      <c r="D74" s="12">
        <v>396</v>
      </c>
      <c r="E74" s="12">
        <v>396</v>
      </c>
      <c r="F74" s="12">
        <v>396</v>
      </c>
    </row>
    <row r="75" spans="1:8" x14ac:dyDescent="0.2">
      <c r="A75" s="6" t="s">
        <v>42</v>
      </c>
      <c r="B75" s="12">
        <v>1156</v>
      </c>
      <c r="C75" s="12">
        <v>715</v>
      </c>
      <c r="D75" s="12">
        <v>396</v>
      </c>
      <c r="E75" s="12">
        <v>396</v>
      </c>
      <c r="F75" s="12">
        <v>396</v>
      </c>
    </row>
    <row r="76" spans="1:8" x14ac:dyDescent="0.2">
      <c r="A76" s="6" t="s">
        <v>48</v>
      </c>
      <c r="B76" s="12">
        <v>175</v>
      </c>
      <c r="C76" s="12">
        <v>175</v>
      </c>
      <c r="D76" s="12">
        <v>109</v>
      </c>
      <c r="E76" s="12">
        <v>109</v>
      </c>
      <c r="F76" s="12">
        <v>109</v>
      </c>
    </row>
    <row r="77" spans="1:8" x14ac:dyDescent="0.2">
      <c r="A77" s="6" t="s">
        <v>115</v>
      </c>
      <c r="B77" s="12">
        <f>IF(ISNUMBER('2014-basis'!B40),'2014-basis'!B40*'Forudsætninger 2018 opregning'!$B$10,IF(ISTEXT('2014-basis'!B40),'2014-basis'!B40,""))</f>
        <v>0.10416218360160966</v>
      </c>
      <c r="C77" s="12" t="str">
        <f>IF(ISNUMBER('2014-basis'!C40),'2014-basis'!C40*'Forudsætninger 2018 opregning'!$B$10,IF(ISTEXT('2014-basis'!C40),'2014-basis'!C40,""))</f>
        <v/>
      </c>
      <c r="D77" s="12" t="str">
        <f>IF(ISNUMBER('2014-basis'!D40),'2014-basis'!D40*'Forudsætninger 2018 opregning'!$B$12,IF(ISTEXT('2014-basis'!D40),'2014-basis'!D40,""))</f>
        <v/>
      </c>
      <c r="E77" s="12" t="str">
        <f>IF(ISNUMBER('2014-basis'!E40),'2014-basis'!E40*'Forudsætninger 2018 opregning'!$B$12,IF(ISTEXT('2014-basis'!E40),'2014-basis'!E40,""))</f>
        <v/>
      </c>
      <c r="F77" s="12" t="str">
        <f>IF(ISNUMBER('2014-basis'!F40),'2014-basis'!F40*'Forudsætninger 2018 opregning'!$B$12,IF(ISTEXT('2014-basis'!F40),'2014-basis'!F40,""))</f>
        <v/>
      </c>
    </row>
    <row r="78" spans="1:8" x14ac:dyDescent="0.2">
      <c r="A78" s="5"/>
      <c r="B78" s="12"/>
      <c r="C78" s="12"/>
      <c r="D78" s="12"/>
    </row>
    <row r="79" spans="1:8" x14ac:dyDescent="0.2">
      <c r="A79" s="5"/>
      <c r="B79" s="12"/>
      <c r="C79" s="12"/>
      <c r="D79" s="12"/>
    </row>
    <row r="80" spans="1:8" ht="15.75" x14ac:dyDescent="0.25">
      <c r="A80" s="41" t="s">
        <v>76</v>
      </c>
      <c r="B80" s="42" t="str">
        <f>'Forudsætninger 2018 opregning'!$B$3</f>
        <v>2018-priser</v>
      </c>
      <c r="C80" s="42" t="str">
        <f>'Forudsætninger 2018 opregning'!$B$3</f>
        <v>2018-priser</v>
      </c>
      <c r="D80" s="42" t="str">
        <f>'Forudsætninger 2018 opregning'!$B$3</f>
        <v>2018-priser</v>
      </c>
    </row>
    <row r="81" spans="1:4" ht="15" x14ac:dyDescent="0.25">
      <c r="A81" s="10"/>
      <c r="B81" s="18"/>
      <c r="C81" s="18"/>
      <c r="D81" s="18"/>
    </row>
    <row r="82" spans="1:4" ht="60" x14ac:dyDescent="0.2">
      <c r="A82" s="39" t="s">
        <v>0</v>
      </c>
      <c r="B82" s="40" t="s">
        <v>1</v>
      </c>
      <c r="C82" s="40" t="s">
        <v>2</v>
      </c>
      <c r="D82" s="40" t="s">
        <v>87</v>
      </c>
    </row>
    <row r="83" spans="1:4" ht="15" x14ac:dyDescent="0.2">
      <c r="A83" s="23" t="s">
        <v>68</v>
      </c>
      <c r="B83" s="12" t="str">
        <f>IF(ISNUMBER('2014-basis'!B85),'2014-basis'!B85*'Forudsætninger 2018 opregning'!$B$10,IF(ISTEXT('2014-basis'!B85),'2014-basis'!B85,""))</f>
        <v/>
      </c>
      <c r="C83" s="12" t="str">
        <f>IF(ISNUMBER('2014-basis'!C85),'2014-basis'!C85*'Forudsætninger 2018 opregning'!$B$10,IF(ISTEXT('2014-basis'!C85),'2014-basis'!C85,""))</f>
        <v/>
      </c>
      <c r="D83" s="12" t="str">
        <f>IF(ISNUMBER('2014-basis'!D86),'2014-basis'!D86*'Forudsætninger 2018 opregning'!$B$12,IF(ISTEXT('2014-basis'!D86),'2014-basis'!D86,""))</f>
        <v/>
      </c>
    </row>
    <row r="84" spans="1:4" x14ac:dyDescent="0.2">
      <c r="A84" s="5"/>
      <c r="B84" s="12" t="str">
        <f>IF(ISNUMBER('2014-basis'!B86),'2014-basis'!B86*'Forudsætninger 2018 opregning'!$B$10,IF(ISTEXT('2014-basis'!B86),'2014-basis'!B86,""))</f>
        <v/>
      </c>
      <c r="C84" s="12" t="str">
        <f>IF(ISNUMBER('2014-basis'!C86),'2014-basis'!C86*'Forudsætninger 2018 opregning'!$B$10,IF(ISTEXT('2014-basis'!C86),'2014-basis'!C86,""))</f>
        <v/>
      </c>
      <c r="D84" s="12" t="str">
        <f>IF(ISNUMBER('2014-basis'!D87),'2014-basis'!D87*'Forudsætninger 2018 opregning'!$B$12,IF(ISTEXT('2014-basis'!D87),'2014-basis'!D87,""))</f>
        <v/>
      </c>
    </row>
    <row r="85" spans="1:4" x14ac:dyDescent="0.2">
      <c r="A85" s="4" t="s">
        <v>5</v>
      </c>
      <c r="B85" s="12" t="str">
        <f>IF(ISNUMBER('2014-basis'!B87),'2014-basis'!B87*'Forudsætninger 2018 opregning'!$B$10,IF(ISTEXT('2014-basis'!B87),'2014-basis'!B87,""))</f>
        <v/>
      </c>
      <c r="C85" s="12" t="str">
        <f>IF(ISNUMBER('2014-basis'!C87),'2014-basis'!C87*'Forudsætninger 2018 opregning'!$B$10,IF(ISTEXT('2014-basis'!C87),'2014-basis'!C87,""))</f>
        <v/>
      </c>
      <c r="D85" s="12"/>
    </row>
    <row r="86" spans="1:4" x14ac:dyDescent="0.2">
      <c r="A86" s="6" t="s">
        <v>6</v>
      </c>
      <c r="B86" s="12">
        <f>IF(ISNUMBER('2014-basis'!B88),'2014-basis'!B88*'Forudsætninger 2018 opregning'!$B$10,IF(ISTEXT('2014-basis'!B88),'2014-basis'!B88,""))</f>
        <v>295.70602302660961</v>
      </c>
      <c r="C86" s="12" t="str">
        <f>IF(ISNUMBER('2014-basis'!C88),'2014-basis'!C88*'Forudsætninger 2018 opregning'!$B$10,IF(ISTEXT('2014-basis'!C88),'2014-basis'!C88,""))</f>
        <v/>
      </c>
      <c r="D86" s="12">
        <f>IF(ISNUMBER('2014-basis'!D88),'2014-basis'!D88*'Forudsætninger 2018 opregning'!$B$12,IF(ISTEXT('2014-basis'!D88),'2014-basis'!D88,""))</f>
        <v>101.23217949853408</v>
      </c>
    </row>
    <row r="87" spans="1:4" x14ac:dyDescent="0.2">
      <c r="A87" s="6" t="s">
        <v>7</v>
      </c>
      <c r="B87" s="12">
        <f>IF(ISNUMBER('2014-basis'!B89),'2014-basis'!B89*'Forudsætninger 2018 opregning'!$B$10,IF(ISTEXT('2014-basis'!B89),'2014-basis'!B89,""))</f>
        <v>147.85821962248488</v>
      </c>
      <c r="C87" s="12" t="str">
        <f>IF(ISNUMBER('2014-basis'!C89),'2014-basis'!C89*'Forudsætninger 2018 opregning'!$B$10,IF(ISTEXT('2014-basis'!C89),'2014-basis'!C89,""))</f>
        <v/>
      </c>
      <c r="D87" s="12">
        <f>IF(ISNUMBER('2014-basis'!D89),'2014-basis'!D89*'Forudsætninger 2018 opregning'!$B$12,IF(ISTEXT('2014-basis'!D89),'2014-basis'!D89,""))</f>
        <v>65.003322095691018</v>
      </c>
    </row>
    <row r="88" spans="1:4" x14ac:dyDescent="0.2">
      <c r="A88" s="6" t="s">
        <v>8</v>
      </c>
      <c r="B88" s="12" t="str">
        <f>IF(ISNUMBER('2014-basis'!B90),'2014-basis'!B90*'Forudsætninger 2018 opregning'!$B$10,IF(ISTEXT('2014-basis'!B90),'2014-basis'!B90,""))</f>
        <v>Gratis</v>
      </c>
      <c r="C88" s="12" t="str">
        <f>IF(ISNUMBER('2014-basis'!C90),'2014-basis'!C90*'Forudsætninger 2018 opregning'!$B$10,IF(ISTEXT('2014-basis'!C90),'2014-basis'!C90,""))</f>
        <v/>
      </c>
      <c r="D88" s="12" t="str">
        <f>IF(ISNUMBER('2014-basis'!D90),'2014-basis'!D90*'Forudsætninger 2018 opregning'!$B$12,IF(ISTEXT('2014-basis'!D90),'2014-basis'!D90,""))</f>
        <v/>
      </c>
    </row>
    <row r="89" spans="1:4" x14ac:dyDescent="0.2">
      <c r="A89" s="6" t="s">
        <v>10</v>
      </c>
      <c r="B89" s="12">
        <f>IF(ISNUMBER('2014-basis'!B91),'2014-basis'!B91*'Forudsætninger 2018 opregning'!$B$10,IF(ISTEXT('2014-basis'!B91),'2014-basis'!B91,""))</f>
        <v>147.85821962248488</v>
      </c>
      <c r="C89" s="12" t="str">
        <f>IF(ISNUMBER('2014-basis'!C91),'2014-basis'!C91*'Forudsætninger 2018 opregning'!$B$10,IF(ISTEXT('2014-basis'!C91),'2014-basis'!C91,""))</f>
        <v/>
      </c>
      <c r="D89" s="12">
        <f>IF(ISNUMBER('2014-basis'!D91),'2014-basis'!D91*'Forudsætninger 2018 opregning'!$B$12,IF(ISTEXT('2014-basis'!D91),'2014-basis'!D91,""))</f>
        <v>65.003322095691018</v>
      </c>
    </row>
    <row r="90" spans="1:4" x14ac:dyDescent="0.2">
      <c r="A90" s="6" t="s">
        <v>11</v>
      </c>
      <c r="B90" s="12">
        <f>IF(ISNUMBER('2014-basis'!B92),'2014-basis'!B92*'Forudsætninger 2018 opregning'!$B$10,IF(ISTEXT('2014-basis'!B92),'2014-basis'!B92,""))</f>
        <v>147.85821962248488</v>
      </c>
      <c r="C90" s="12" t="str">
        <f>IF(ISNUMBER('2014-basis'!C92),'2014-basis'!C92*'Forudsætninger 2018 opregning'!$B$10,IF(ISTEXT('2014-basis'!C92),'2014-basis'!C92,""))</f>
        <v/>
      </c>
      <c r="D90" s="12">
        <f>IF(ISNUMBER('2014-basis'!D92),'2014-basis'!D92*'Forudsætninger 2018 opregning'!$B$12,IF(ISTEXT('2014-basis'!D92),'2014-basis'!D92,""))</f>
        <v>65.003322095691018</v>
      </c>
    </row>
    <row r="91" spans="1:4" x14ac:dyDescent="0.2">
      <c r="A91" s="7" t="s">
        <v>12</v>
      </c>
      <c r="B91" s="12">
        <f>IF(ISNUMBER('2014-basis'!B93),'2014-basis'!B93*'Forudsætninger 2018 opregning'!$B$10,IF(ISTEXT('2014-basis'!B93),'2014-basis'!B93,""))</f>
        <v>220.82382923541246</v>
      </c>
      <c r="C91" s="12" t="str">
        <f>IF(ISNUMBER('2014-basis'!C93),'2014-basis'!C93*'Forudsætninger 2018 opregning'!$B$10,IF(ISTEXT('2014-basis'!C93),'2014-basis'!C93,""))</f>
        <v/>
      </c>
      <c r="D91" s="12" t="str">
        <f>IF(ISNUMBER('2014-basis'!D93),'2014-basis'!D93*'Forudsætninger 2018 opregning'!$B$12,IF(ISTEXT('2014-basis'!D93),'2014-basis'!D93,""))</f>
        <v/>
      </c>
    </row>
    <row r="92" spans="1:4" x14ac:dyDescent="0.2">
      <c r="A92" s="6" t="s">
        <v>13</v>
      </c>
      <c r="B92" s="12">
        <f>IF(ISNUMBER('2014-basis'!B94),'2014-basis'!B94*'Forudsætninger 2018 opregning'!$B$10,IF(ISTEXT('2014-basis'!B94),'2014-basis'!B94,""))</f>
        <v>122.91137664989938</v>
      </c>
      <c r="C92" s="12" t="str">
        <f>IF(ISNUMBER('2014-basis'!C94),'2014-basis'!C94*'Forudsætninger 2018 opregning'!$B$10,IF(ISTEXT('2014-basis'!C94),'2014-basis'!C94,""))</f>
        <v/>
      </c>
      <c r="D92" s="12" t="str">
        <f>IF(ISNUMBER('2014-basis'!D94),'2014-basis'!D94*'Forudsætninger 2018 opregning'!$B$12,IF(ISTEXT('2014-basis'!D94),'2014-basis'!D94,""))</f>
        <v/>
      </c>
    </row>
    <row r="93" spans="1:4" x14ac:dyDescent="0.2">
      <c r="A93" s="5"/>
      <c r="B93" s="12" t="str">
        <f>IF(ISNUMBER('2014-basis'!B95),'2014-basis'!B95*'Forudsætninger 2018 opregning'!$B$10,IF(ISTEXT('2014-basis'!B95),'2014-basis'!B95,""))</f>
        <v/>
      </c>
      <c r="C93" s="12" t="str">
        <f>IF(ISNUMBER('2014-basis'!C95),'2014-basis'!C95*'Forudsætninger 2018 opregning'!$B$10,IF(ISTEXT('2014-basis'!C95),'2014-basis'!C95,""))</f>
        <v/>
      </c>
      <c r="D93" s="12" t="str">
        <f>IF(ISNUMBER('2014-basis'!D95),'2014-basis'!D95*'Forudsætninger 2018 opregning'!$B$12,IF(ISTEXT('2014-basis'!D95),'2014-basis'!D95,""))</f>
        <v/>
      </c>
    </row>
    <row r="94" spans="1:4" x14ac:dyDescent="0.2">
      <c r="A94" s="4" t="s">
        <v>14</v>
      </c>
      <c r="B94" s="12" t="str">
        <f>IF(ISNUMBER('2014-basis'!B96),'2014-basis'!B96*'Forudsætninger 2018 opregning'!$B$10,IF(ISTEXT('2014-basis'!B96),'2014-basis'!B96,""))</f>
        <v/>
      </c>
      <c r="C94" s="12" t="str">
        <f>IF(ISNUMBER('2014-basis'!C96),'2014-basis'!C96*'Forudsætninger 2018 opregning'!$B$10,IF(ISTEXT('2014-basis'!C96),'2014-basis'!C96,""))</f>
        <v/>
      </c>
      <c r="D94" s="12" t="str">
        <f>IF(ISNUMBER('2014-basis'!D96),'2014-basis'!D96*'Forudsætninger 2018 opregning'!$B$12,IF(ISTEXT('2014-basis'!D96),'2014-basis'!D96,""))</f>
        <v/>
      </c>
    </row>
    <row r="95" spans="1:4" x14ac:dyDescent="0.2">
      <c r="A95" s="5"/>
      <c r="B95" s="12" t="str">
        <f>IF(ISNUMBER('2014-basis'!B99),'2014-basis'!B99*'Forudsætninger 2018 opregning'!$B$10,IF(ISTEXT('2014-basis'!B99),'2014-basis'!B99,""))</f>
        <v/>
      </c>
      <c r="C95" s="12" t="str">
        <f>IF(ISNUMBER('2014-basis'!C99),'2014-basis'!C99*'Forudsætninger 2018 opregning'!$B$10,IF(ISTEXT('2014-basis'!C99),'2014-basis'!C99,""))</f>
        <v/>
      </c>
      <c r="D95" s="12" t="str">
        <f>IF(ISNUMBER('2014-basis'!D99),'2014-basis'!D99*'Forudsætninger 2018 opregning'!$B$12,IF(ISTEXT('2014-basis'!D99),'2014-basis'!D99,""))</f>
        <v/>
      </c>
    </row>
    <row r="96" spans="1:4" x14ac:dyDescent="0.2">
      <c r="A96" s="4" t="s">
        <v>69</v>
      </c>
      <c r="B96" s="12" t="str">
        <f>IF(ISNUMBER('2014-basis'!B100),'2014-basis'!B100*'Forudsætninger 2018 opregning'!$B$10,IF(ISTEXT('2014-basis'!B100),'2014-basis'!B100,""))</f>
        <v/>
      </c>
      <c r="C96" s="12" t="str">
        <f>IF(ISNUMBER('2014-basis'!C100),'2014-basis'!C100*'Forudsætninger 2018 opregning'!$B$10,IF(ISTEXT('2014-basis'!C100),'2014-basis'!C100,""))</f>
        <v/>
      </c>
      <c r="D96" s="12" t="str">
        <f>IF(ISNUMBER('2014-basis'!D100),'2014-basis'!D100*'Forudsætninger 2018 opregning'!$B$12,IF(ISTEXT('2014-basis'!D100),'2014-basis'!D100,""))</f>
        <v/>
      </c>
    </row>
    <row r="97" spans="1:4" x14ac:dyDescent="0.2">
      <c r="A97" s="6" t="s">
        <v>69</v>
      </c>
      <c r="B97" s="12">
        <f>IF(ISNUMBER('2014-basis'!B101),'2014-basis'!B101*'Forudsætninger 2018 opregning'!$B$10,IF(ISTEXT('2014-basis'!B101),'2014-basis'!B101,""))</f>
        <v>288.43550261121732</v>
      </c>
      <c r="C97" s="12" t="str">
        <f>IF(ISNUMBER('2014-basis'!C101),'2014-basis'!C101*'Forudsætninger 2018 opregning'!$B$10,IF(ISTEXT('2014-basis'!C101),'2014-basis'!C101,""))</f>
        <v/>
      </c>
      <c r="D97" s="12" t="str">
        <f>IF(ISNUMBER('2014-basis'!D101),'2014-basis'!D101*'Forudsætninger 2018 opregning'!$B$12,IF(ISTEXT('2014-basis'!D101),'2014-basis'!D101,""))</f>
        <v/>
      </c>
    </row>
    <row r="98" spans="1:4" x14ac:dyDescent="0.2">
      <c r="A98" s="6" t="s">
        <v>70</v>
      </c>
      <c r="B98" s="12">
        <f>IF(ISNUMBER('2014-basis'!B102),'2014-basis'!B102*'Forudsætninger 2018 opregning'!$B$10,IF(ISTEXT('2014-basis'!B102),'2014-basis'!B102,""))</f>
        <v>144.22295941478873</v>
      </c>
      <c r="C98" s="12" t="str">
        <f>IF(ISNUMBER('2014-basis'!C102),'2014-basis'!C102*'Forudsætninger 2018 opregning'!$B$10,IF(ISTEXT('2014-basis'!C102),'2014-basis'!C102,""))</f>
        <v/>
      </c>
      <c r="D98" s="12" t="str">
        <f>IF(ISNUMBER('2014-basis'!D102),'2014-basis'!D102*'Forudsætninger 2018 opregning'!$B$12,IF(ISTEXT('2014-basis'!D102),'2014-basis'!D102,""))</f>
        <v/>
      </c>
    </row>
    <row r="99" spans="1:4" x14ac:dyDescent="0.2">
      <c r="A99" s="5"/>
      <c r="B99" s="12" t="str">
        <f>IF(ISNUMBER('2014-basis'!B103),'2014-basis'!B103*'Forudsætninger 2018 opregning'!$B$10,IF(ISTEXT('2014-basis'!B103),'2014-basis'!B103,""))</f>
        <v/>
      </c>
      <c r="C99" s="12" t="str">
        <f>IF(ISNUMBER('2014-basis'!C103),'2014-basis'!C103*'Forudsætninger 2018 opregning'!$B$10,IF(ISTEXT('2014-basis'!C103),'2014-basis'!C103,""))</f>
        <v/>
      </c>
      <c r="D99" s="12" t="str">
        <f>IF(ISNUMBER('2014-basis'!D103),'2014-basis'!D103*'Forudsætninger 2018 opregning'!$B$12,IF(ISTEXT('2014-basis'!D103),'2014-basis'!D103,""))</f>
        <v/>
      </c>
    </row>
    <row r="100" spans="1:4" x14ac:dyDescent="0.2">
      <c r="A100" s="4" t="s">
        <v>17</v>
      </c>
      <c r="B100" s="12" t="str">
        <f>IF(ISNUMBER('2014-basis'!B104),'2014-basis'!B104*'Forudsætninger 2018 opregning'!$B$10,IF(ISTEXT('2014-basis'!B104),'2014-basis'!B104,""))</f>
        <v/>
      </c>
      <c r="C100" s="12" t="str">
        <f>IF(ISNUMBER('2014-basis'!C104),'2014-basis'!C104*'Forudsætninger 2018 opregning'!$B$10,IF(ISTEXT('2014-basis'!C104),'2014-basis'!C104,""))</f>
        <v/>
      </c>
      <c r="D100" s="12" t="str">
        <f>IF(ISNUMBER('2014-basis'!D104),'2014-basis'!D104*'Forudsætninger 2018 opregning'!$B$12,IF(ISTEXT('2014-basis'!D104),'2014-basis'!D104,""))</f>
        <v/>
      </c>
    </row>
    <row r="101" spans="1:4" x14ac:dyDescent="0.2">
      <c r="A101" s="6" t="s">
        <v>18</v>
      </c>
      <c r="B101" s="12">
        <f>IF(ISNUMBER('2014-basis'!B105),'2014-basis'!B105*'Forudsætninger 2018 opregning'!$B$10,IF(ISTEXT('2014-basis'!B105),'2014-basis'!B105,""))</f>
        <v>1703.9683291020119</v>
      </c>
      <c r="C101" s="12" t="str">
        <f>IF(ISNUMBER('2014-basis'!C105),'2014-basis'!C105*'Forudsætninger 2018 opregning'!$B$10,IF(ISTEXT('2014-basis'!C105),'2014-basis'!C105,""))</f>
        <v/>
      </c>
      <c r="D101" s="12">
        <f>IF(ISNUMBER('2014-basis'!D105),'2014-basis'!D105*'Forudsætninger 2018 opregning'!$B$12,IF(ISTEXT('2014-basis'!D105),'2014-basis'!D105,""))</f>
        <v>381.25275261556487</v>
      </c>
    </row>
    <row r="102" spans="1:4" x14ac:dyDescent="0.2">
      <c r="A102" s="6" t="s">
        <v>71</v>
      </c>
      <c r="B102" s="12">
        <f>IF(ISNUMBER('2014-basis'!B106),'2014-basis'!B106*'Forudsætninger 2018 opregning'!$B$10,IF(ISTEXT('2014-basis'!B106),'2014-basis'!B106,""))</f>
        <v>570.81918235518106</v>
      </c>
      <c r="C102" s="12">
        <f>IF(ISNUMBER('2014-basis'!C106),'2014-basis'!C106*'Forudsætninger 2018 opregning'!$B$10,IF(ISTEXT('2014-basis'!C106),'2014-basis'!C106,""))</f>
        <v>851.98416455100596</v>
      </c>
      <c r="D102" s="12">
        <f>IF(ISNUMBER('2014-basis'!D106),'2014-basis'!D106*'Forudsætninger 2018 opregning'!$B$12,IF(ISTEXT('2014-basis'!D106),'2014-basis'!D106,""))</f>
        <v>268.23092949309995</v>
      </c>
    </row>
    <row r="103" spans="1:4" x14ac:dyDescent="0.2">
      <c r="A103" s="6" t="s">
        <v>22</v>
      </c>
      <c r="B103" s="12">
        <f>IF(ISNUMBER('2014-basis'!B107),'2014-basis'!B107*'Forudsætninger 2018 opregning'!$B$10,IF(ISTEXT('2014-basis'!B107),'2014-basis'!B107,""))</f>
        <v>602.32824289466794</v>
      </c>
      <c r="C103" s="12">
        <f>IF(ISNUMBER('2014-basis'!C107),'2014-basis'!C107*'Forudsætninger 2018 opregning'!$B$10,IF(ISTEXT('2014-basis'!C107),'2014-basis'!C107,""))</f>
        <v>1276.1534086134809</v>
      </c>
      <c r="D103" s="12">
        <f>IF(ISNUMBER('2014-basis'!D107),'2014-basis'!D107*'Forudsætninger 2018 opregning'!$B$12,IF(ISTEXT('2014-basis'!D107),'2014-basis'!D107,""))</f>
        <v>306.20508157138897</v>
      </c>
    </row>
    <row r="104" spans="1:4" x14ac:dyDescent="0.2">
      <c r="A104" s="5"/>
      <c r="B104" s="12" t="str">
        <f>IF(ISNUMBER('2014-basis'!B108),'2014-basis'!B108*'Forudsætninger 2018 opregning'!$B$10,IF(ISTEXT('2014-basis'!B108),'2014-basis'!B108,""))</f>
        <v/>
      </c>
      <c r="C104" s="12" t="str">
        <f>IF(ISNUMBER('2014-basis'!C108),'2014-basis'!C108*'Forudsætninger 2018 opregning'!$B$10,IF(ISTEXT('2014-basis'!C108),'2014-basis'!C108,""))</f>
        <v/>
      </c>
      <c r="D104" s="12" t="str">
        <f>IF(ISNUMBER('2014-basis'!D108),'2014-basis'!D108*'Forudsætninger 2018 opregning'!$B$12,IF(ISTEXT('2014-basis'!D108),'2014-basis'!D108,""))</f>
        <v/>
      </c>
    </row>
    <row r="105" spans="1:4" x14ac:dyDescent="0.2">
      <c r="A105" s="4" t="s">
        <v>23</v>
      </c>
      <c r="B105" s="12" t="str">
        <f>IF(ISNUMBER('2014-basis'!B109),'2014-basis'!B109*'Forudsætninger 2018 opregning'!$B$10,IF(ISTEXT('2014-basis'!B109),'2014-basis'!B109,""))</f>
        <v/>
      </c>
      <c r="C105" s="12" t="str">
        <f>IF(ISNUMBER('2014-basis'!C109),'2014-basis'!C109*'Forudsætninger 2018 opregning'!$B$10,IF(ISTEXT('2014-basis'!C109),'2014-basis'!C109,""))</f>
        <v/>
      </c>
      <c r="D105" s="12" t="str">
        <f>IF(ISNUMBER('2014-basis'!D109),'2014-basis'!D109*'Forudsætninger 2018 opregning'!$B$12,IF(ISTEXT('2014-basis'!D109),'2014-basis'!D109,""))</f>
        <v/>
      </c>
    </row>
    <row r="106" spans="1:4" x14ac:dyDescent="0.2">
      <c r="A106" s="6" t="s">
        <v>24</v>
      </c>
      <c r="B106" s="12">
        <f>IF(ISNUMBER('2014-basis'!B110),'2014-basis'!B110*'Forudsætninger 2018 opregning'!$B$10,IF(ISTEXT('2014-basis'!B110),'2014-basis'!B110,""))</f>
        <v>681.58524839713277</v>
      </c>
      <c r="C106" s="12" t="str">
        <f>IF(ISNUMBER('2014-basis'!C110),'2014-basis'!C110*'Forudsætninger 2018 opregning'!$B$10,IF(ISTEXT('2014-basis'!C110),'2014-basis'!C110,""))</f>
        <v/>
      </c>
      <c r="D106" s="12" t="str">
        <f>IF(ISNUMBER('2014-basis'!D110),'2014-basis'!D110*'Forudsætninger 2018 opregning'!$B$12,IF(ISTEXT('2014-basis'!D110),'2014-basis'!D110,""))</f>
        <v/>
      </c>
    </row>
    <row r="107" spans="1:4" x14ac:dyDescent="0.2">
      <c r="A107" s="5"/>
      <c r="B107" s="12" t="str">
        <f>IF(ISNUMBER('2014-basis'!B111),'2014-basis'!B111*'Forudsætninger 2018 opregning'!$B$10,IF(ISTEXT('2014-basis'!B111),'2014-basis'!B111,""))</f>
        <v/>
      </c>
      <c r="C107" s="12" t="str">
        <f>IF(ISNUMBER('2014-basis'!C111),'2014-basis'!C111*'Forudsætninger 2018 opregning'!$B$10,IF(ISTEXT('2014-basis'!C111),'2014-basis'!C111,""))</f>
        <v/>
      </c>
      <c r="D107" s="12" t="str">
        <f>IF(ISNUMBER('2014-basis'!D111),'2014-basis'!D111*'Forudsætninger 2018 opregning'!$B$12,IF(ISTEXT('2014-basis'!D111),'2014-basis'!D111,""))</f>
        <v/>
      </c>
    </row>
    <row r="108" spans="1:4" x14ac:dyDescent="0.2">
      <c r="A108" s="4" t="s">
        <v>26</v>
      </c>
      <c r="B108" s="12" t="str">
        <f>IF(ISNUMBER('2014-basis'!B112),'2014-basis'!B112*'Forudsætninger 2018 opregning'!$B$10,IF(ISTEXT('2014-basis'!B112),'2014-basis'!B112,""))</f>
        <v/>
      </c>
      <c r="C108" s="12" t="str">
        <f>IF(ISNUMBER('2014-basis'!C112),'2014-basis'!C112*'Forudsætninger 2018 opregning'!$B$10,IF(ISTEXT('2014-basis'!C112),'2014-basis'!C112,""))</f>
        <v/>
      </c>
      <c r="D108" s="12" t="str">
        <f>IF(ISNUMBER('2014-basis'!D112),'2014-basis'!D112*'Forudsætninger 2018 opregning'!$B$12,IF(ISTEXT('2014-basis'!D112),'2014-basis'!D112,""))</f>
        <v/>
      </c>
    </row>
    <row r="109" spans="1:4" x14ac:dyDescent="0.2">
      <c r="A109" s="6" t="s">
        <v>27</v>
      </c>
      <c r="B109" s="12">
        <f>IF(ISNUMBER('2014-basis'!B113),'2014-basis'!B113*'Forudsætninger 2018 opregning'!$B$10,IF(ISTEXT('2014-basis'!B113),'2014-basis'!B113,""))</f>
        <v>2099.0554915029174</v>
      </c>
      <c r="C109" s="12" t="str">
        <f>IF(ISNUMBER('2014-basis'!C113),'2014-basis'!C113*'Forudsætninger 2018 opregning'!$B$10,IF(ISTEXT('2014-basis'!C113),'2014-basis'!C113,""))</f>
        <v/>
      </c>
      <c r="D109" s="12">
        <f>IF(ISNUMBER('2014-basis'!D113),'2014-basis'!D113*'Forudsætninger 2018 opregning'!$B$12,IF(ISTEXT('2014-basis'!D113),'2014-basis'!D113,""))</f>
        <v>343.41089692666827</v>
      </c>
    </row>
    <row r="110" spans="1:4" x14ac:dyDescent="0.2">
      <c r="A110" s="6" t="s">
        <v>72</v>
      </c>
      <c r="B110" s="12">
        <f>IF(ISNUMBER('2014-basis'!B114),'2014-basis'!B114*'Forudsætninger 2018 opregning'!$B$10,IF(ISTEXT('2014-basis'!B114),'2014-basis'!B114,""))</f>
        <v>965.58344198692146</v>
      </c>
      <c r="C110" s="12">
        <f>IF(ISNUMBER('2014-basis'!C114),'2014-basis'!C114*'Forudsætninger 2018 opregning'!$B$10,IF(ISTEXT('2014-basis'!C114),'2014-basis'!C114,""))</f>
        <v>1234.3218756790743</v>
      </c>
      <c r="D110" s="12">
        <f>IF(ISNUMBER('2014-basis'!D114),'2014-basis'!D114*'Forudsætninger 2018 opregning'!$B$12,IF(ISTEXT('2014-basis'!D114),'2014-basis'!D114,""))</f>
        <v>441.02527900758696</v>
      </c>
    </row>
    <row r="111" spans="1:4" x14ac:dyDescent="0.2">
      <c r="A111" s="6" t="s">
        <v>31</v>
      </c>
      <c r="B111" s="12">
        <f>IF(ISNUMBER('2014-basis'!B115),'2014-basis'!B115*'Forudsætninger 2018 opregning'!$B$10,IF(ISTEXT('2014-basis'!B115),'2014-basis'!B115,""))</f>
        <v>0.10416218360160966</v>
      </c>
      <c r="C111" s="12" t="str">
        <f>IF(ISNUMBER('2014-basis'!C115),'2014-basis'!C115*'Forudsætninger 2018 opregning'!$B$10,IF(ISTEXT('2014-basis'!C115),'2014-basis'!C115,""))</f>
        <v/>
      </c>
      <c r="D111" s="12" t="str">
        <f>IF(ISNUMBER('2014-basis'!D115),'2014-basis'!D115*'Forudsætninger 2018 opregning'!$B$12,IF(ISTEXT('2014-basis'!D115),'2014-basis'!D115,""))</f>
        <v/>
      </c>
    </row>
    <row r="112" spans="1:4" x14ac:dyDescent="0.2">
      <c r="A112" s="5"/>
      <c r="B112" s="12" t="str">
        <f>IF(ISNUMBER('2014-basis'!B116),'2014-basis'!B116*'Forudsætninger 2018 opregning'!$B$10,IF(ISTEXT('2014-basis'!B116),'2014-basis'!B116,""))</f>
        <v/>
      </c>
      <c r="C112" s="12" t="str">
        <f>IF(ISNUMBER('2014-basis'!C116),'2014-basis'!C116*'Forudsætninger 2018 opregning'!$B$10,IF(ISTEXT('2014-basis'!C116),'2014-basis'!C116,""))</f>
        <v/>
      </c>
      <c r="D112" s="12" t="str">
        <f>IF(ISNUMBER('2014-basis'!D116),'2014-basis'!D116*'Forudsætninger 2018 opregning'!$B$12,IF(ISTEXT('2014-basis'!D116),'2014-basis'!D116,""))</f>
        <v/>
      </c>
    </row>
    <row r="113" spans="1:4" x14ac:dyDescent="0.2">
      <c r="A113" s="4" t="s">
        <v>32</v>
      </c>
      <c r="B113" s="12" t="str">
        <f>IF(ISNUMBER('2014-basis'!B117),'2014-basis'!B117*'Forudsætninger 2018 opregning'!$B$10,IF(ISTEXT('2014-basis'!B117),'2014-basis'!B117,""))</f>
        <v/>
      </c>
      <c r="C113" s="12" t="str">
        <f>IF(ISNUMBER('2014-basis'!C117),'2014-basis'!C117*'Forudsætninger 2018 opregning'!$B$10,IF(ISTEXT('2014-basis'!C117),'2014-basis'!C117,""))</f>
        <v/>
      </c>
      <c r="D113" s="12" t="str">
        <f>IF(ISNUMBER('2014-basis'!D117),'2014-basis'!D117*'Forudsætninger 2018 opregning'!$B$12,IF(ISTEXT('2014-basis'!D117),'2014-basis'!D117,""))</f>
        <v/>
      </c>
    </row>
    <row r="114" spans="1:4" x14ac:dyDescent="0.2">
      <c r="A114" s="6" t="s">
        <v>33</v>
      </c>
      <c r="B114" s="12">
        <f>IF(ISNUMBER('2014-basis'!B118),'2014-basis'!B118*'Forudsætninger 2018 opregning'!$B$10,IF(ISTEXT('2014-basis'!B118),'2014-basis'!B118,""))</f>
        <v>1075.9953566046277</v>
      </c>
      <c r="C114" s="12" t="str">
        <f>IF(ISNUMBER('2014-basis'!C118),'2014-basis'!C118*'Forudsætninger 2018 opregning'!$B$10,IF(ISTEXT('2014-basis'!C118),'2014-basis'!C118,""))</f>
        <v/>
      </c>
      <c r="D114" s="12" t="str">
        <f>IF(ISNUMBER('2014-basis'!D118),'2014-basis'!D118*'Forudsætninger 2018 opregning'!$B$12,IF(ISTEXT('2014-basis'!D118),'2014-basis'!D118,""))</f>
        <v/>
      </c>
    </row>
    <row r="115" spans="1:4" x14ac:dyDescent="0.2">
      <c r="A115" s="6" t="s">
        <v>31</v>
      </c>
      <c r="B115" s="12">
        <f>IF(ISNUMBER('2014-basis'!B119),'2014-basis'!B119*'Forudsætninger 2018 opregning'!$B$10,IF(ISTEXT('2014-basis'!B119),'2014-basis'!B119,""))</f>
        <v>0.10416218360160966</v>
      </c>
      <c r="C115" s="12" t="str">
        <f>IF(ISNUMBER('2014-basis'!C119),'2014-basis'!C119*'Forudsætninger 2018 opregning'!$B$10,IF(ISTEXT('2014-basis'!C119),'2014-basis'!C119,""))</f>
        <v/>
      </c>
      <c r="D115" s="12" t="str">
        <f>IF(ISNUMBER('2014-basis'!D119),'2014-basis'!D119*'Forudsætninger 2018 opregning'!$B$12,IF(ISTEXT('2014-basis'!D119),'2014-basis'!D119,""))</f>
        <v/>
      </c>
    </row>
    <row r="116" spans="1:4" x14ac:dyDescent="0.2">
      <c r="A116" s="5"/>
      <c r="B116" s="12" t="str">
        <f>IF(ISNUMBER('2014-basis'!B120),'2014-basis'!B120*'Forudsætninger 2018 opregning'!$B$10,IF(ISTEXT('2014-basis'!B120),'2014-basis'!B120,""))</f>
        <v/>
      </c>
      <c r="C116" s="12" t="str">
        <f>IF(ISNUMBER('2014-basis'!C120),'2014-basis'!C120*'Forudsætninger 2018 opregning'!$B$10,IF(ISTEXT('2014-basis'!C120),'2014-basis'!C120,""))</f>
        <v/>
      </c>
      <c r="D116" s="12" t="str">
        <f>IF(ISNUMBER('2014-basis'!D120),'2014-basis'!D120*'Forudsætninger 2018 opregning'!$B$12,IF(ISTEXT('2014-basis'!D120),'2014-basis'!D120,""))</f>
        <v/>
      </c>
    </row>
    <row r="117" spans="1:4" x14ac:dyDescent="0.2">
      <c r="A117" s="4" t="s">
        <v>35</v>
      </c>
      <c r="B117" s="12" t="str">
        <f>IF(ISNUMBER('2014-basis'!B121),'2014-basis'!B121*'Forudsætninger 2018 opregning'!$B$10,IF(ISTEXT('2014-basis'!B121),'2014-basis'!B121,""))</f>
        <v/>
      </c>
      <c r="C117" s="12" t="str">
        <f>IF(ISNUMBER('2014-basis'!C121),'2014-basis'!C121*'Forudsætninger 2018 opregning'!$B$10,IF(ISTEXT('2014-basis'!C121),'2014-basis'!C121,""))</f>
        <v/>
      </c>
      <c r="D117" s="12" t="str">
        <f>IF(ISNUMBER('2014-basis'!D121),'2014-basis'!D121*'Forudsætninger 2018 opregning'!$B$12,IF(ISTEXT('2014-basis'!D121),'2014-basis'!D121,""))</f>
        <v/>
      </c>
    </row>
    <row r="118" spans="1:4" x14ac:dyDescent="0.2">
      <c r="A118" s="6" t="s">
        <v>36</v>
      </c>
      <c r="B118" s="12">
        <f>IF(ISNUMBER('2014-basis'!B122),'2014-basis'!B122*'Forudsætninger 2018 opregning'!$B$10,IF(ISTEXT('2014-basis'!B122),'2014-basis'!B122,""))</f>
        <v>2072.3899725009051</v>
      </c>
      <c r="C118" s="12" t="str">
        <f>IF(ISNUMBER('2014-basis'!C122),'2014-basis'!C122*'Forudsætninger 2018 opregning'!$B$10,IF(ISTEXT('2014-basis'!C122),'2014-basis'!C122,""))</f>
        <v/>
      </c>
      <c r="D118" s="12" t="str">
        <f>IF(ISNUMBER('2014-basis'!D122),'2014-basis'!D122*'Forudsætninger 2018 opregning'!$B$12,IF(ISTEXT('2014-basis'!D122),'2014-basis'!D122,""))</f>
        <v/>
      </c>
    </row>
    <row r="119" spans="1:4" x14ac:dyDescent="0.2">
      <c r="A119" s="6" t="s">
        <v>37</v>
      </c>
      <c r="B119" s="12">
        <f>IF(ISNUMBER('2014-basis'!B123),'2014-basis'!B123*'Forudsætninger 2018 opregning'!$B$10,IF(ISTEXT('2014-basis'!B123),'2014-basis'!B123,""))</f>
        <v>2170.5524143270623</v>
      </c>
      <c r="C119" s="12" t="str">
        <f>IF(ISNUMBER('2014-basis'!C123),'2014-basis'!C123*'Forudsætninger 2018 opregning'!$B$10,IF(ISTEXT('2014-basis'!C123),'2014-basis'!C123,""))</f>
        <v/>
      </c>
      <c r="D119" s="12" t="str">
        <f>IF(ISNUMBER('2014-basis'!D123),'2014-basis'!D123*'Forudsætninger 2018 opregning'!$B$12,IF(ISTEXT('2014-basis'!D123),'2014-basis'!D123,""))</f>
        <v/>
      </c>
    </row>
    <row r="120" spans="1:4" x14ac:dyDescent="0.2">
      <c r="A120" s="6" t="s">
        <v>77</v>
      </c>
      <c r="B120" s="12" t="str">
        <f>IF(ISNUMBER('2014-basis'!B124),'2014-basis'!B124*'Forudsætninger 2018 opregning'!$B$10,IF(ISTEXT('2014-basis'!B124),'2014-basis'!B124,""))</f>
        <v/>
      </c>
      <c r="C120" s="12" t="str">
        <f>IF(ISNUMBER('2014-basis'!C124),'2014-basis'!C124*'Forudsætninger 2018 opregning'!$B$10,IF(ISTEXT('2014-basis'!C124),'2014-basis'!C124,""))</f>
        <v/>
      </c>
      <c r="D120" s="12">
        <f>IF(ISNUMBER('2014-basis'!D124),'2014-basis'!D124*'Forudsætninger 2018 opregning'!$B$12,IF(ISTEXT('2014-basis'!D124),'2014-basis'!D124,""))</f>
        <v>395.04210704838857</v>
      </c>
    </row>
    <row r="121" spans="1:4" x14ac:dyDescent="0.2">
      <c r="A121" s="6" t="s">
        <v>38</v>
      </c>
      <c r="B121" s="12">
        <f>IF(ISNUMBER('2014-basis'!B125),'2014-basis'!B125*'Forudsætninger 2018 opregning'!$B$10,IF(ISTEXT('2014-basis'!B125),'2014-basis'!B125,""))</f>
        <v>938.50127425050289</v>
      </c>
      <c r="C121" s="12">
        <f>IF(ISNUMBER('2014-basis'!C125),'2014-basis'!C125*'Forudsætninger 2018 opregning'!$B$10,IF(ISTEXT('2014-basis'!C125),'2014-basis'!C125,""))</f>
        <v>1219.7391699748489</v>
      </c>
      <c r="D121" s="12">
        <f>IF(ISNUMBER('2014-basis'!D125),'2014-basis'!D125*'Forudsætninger 2018 opregning'!$B$12,IF(ISTEXT('2014-basis'!D125),'2014-basis'!D125,""))</f>
        <v>429.88694068528031</v>
      </c>
    </row>
    <row r="122" spans="1:4" x14ac:dyDescent="0.2">
      <c r="A122" s="6" t="s">
        <v>39</v>
      </c>
      <c r="B122" s="12">
        <f>IF(ISNUMBER('2014-basis'!B126),'2014-basis'!B126*'Forudsætninger 2018 opregning'!$B$10,IF(ISTEXT('2014-basis'!B126),'2014-basis'!B126,""))</f>
        <v>1036.4137268360159</v>
      </c>
      <c r="C122" s="12">
        <f>IF(ISNUMBER('2014-basis'!C126),'2014-basis'!C126*'Forudsætninger 2018 opregning'!$B$10,IF(ISTEXT('2014-basis'!C126),'2014-basis'!C126,""))</f>
        <v>1317.6516225603621</v>
      </c>
      <c r="D122" s="12">
        <f>IF(ISNUMBER('2014-basis'!D126),'2014-basis'!D126*'Forudsætninger 2018 opregning'!$B$12,IF(ISTEXT('2014-basis'!D126),'2014-basis'!D126,""))</f>
        <v>472.93415046450116</v>
      </c>
    </row>
    <row r="123" spans="1:4" x14ac:dyDescent="0.2">
      <c r="A123" s="5"/>
      <c r="B123" s="12" t="str">
        <f>IF(ISNUMBER('2014-basis'!B127),'2014-basis'!B127*'Forudsætninger 2018 opregning'!$B$10,IF(ISTEXT('2014-basis'!B127),'2014-basis'!B127,""))</f>
        <v/>
      </c>
      <c r="C123" s="12" t="str">
        <f>IF(ISNUMBER('2014-basis'!C127),'2014-basis'!C127*'Forudsætninger 2018 opregning'!$B$10,IF(ISTEXT('2014-basis'!C127),'2014-basis'!C127,""))</f>
        <v/>
      </c>
      <c r="D123" s="12" t="str">
        <f>IF(ISNUMBER('2014-basis'!D127),'2014-basis'!D127*'Forudsætninger 2018 opregning'!$B$12,IF(ISTEXT('2014-basis'!D127),'2014-basis'!D127,""))</f>
        <v/>
      </c>
    </row>
    <row r="124" spans="1:4" x14ac:dyDescent="0.2">
      <c r="A124" s="4" t="s">
        <v>40</v>
      </c>
      <c r="B124" s="12" t="str">
        <f>IF(ISNUMBER('2014-basis'!B128),'2014-basis'!B128*'Forudsætninger 2018 opregning'!$B$10,IF(ISTEXT('2014-basis'!B128),'2014-basis'!B128,""))</f>
        <v/>
      </c>
      <c r="C124" s="12" t="str">
        <f>IF(ISNUMBER('2014-basis'!C128),'2014-basis'!C128*'Forudsætninger 2018 opregning'!$B$10,IF(ISTEXT('2014-basis'!C128),'2014-basis'!C128,""))</f>
        <v/>
      </c>
      <c r="D124" s="12" t="str">
        <f>IF(ISNUMBER('2014-basis'!D128),'2014-basis'!D128*'Forudsætninger 2018 opregning'!$B$12,IF(ISTEXT('2014-basis'!D128),'2014-basis'!D128,""))</f>
        <v/>
      </c>
    </row>
    <row r="125" spans="1:4" x14ac:dyDescent="0.2">
      <c r="A125" s="6" t="s">
        <v>41</v>
      </c>
      <c r="B125" s="12">
        <f>IF(ISNUMBER('2014-basis'!B129),'2014-basis'!B129*'Forudsætninger 2018 opregning'!$B$10,IF(ISTEXT('2014-basis'!B129),'2014-basis'!B129,""))</f>
        <v>1036.1949862504525</v>
      </c>
      <c r="C125" s="12" t="str">
        <f>IF(ISNUMBER('2014-basis'!C129),'2014-basis'!C129*'Forudsætninger 2018 opregning'!$B$10,IF(ISTEXT('2014-basis'!C129),'2014-basis'!C129,""))</f>
        <v/>
      </c>
      <c r="D125" s="12" t="str">
        <f>IF(ISNUMBER('2014-basis'!D129),'2014-basis'!D129*'Forudsætninger 2018 opregning'!$B$12,IF(ISTEXT('2014-basis'!D129),'2014-basis'!D129,""))</f>
        <v/>
      </c>
    </row>
    <row r="126" spans="1:4" x14ac:dyDescent="0.2">
      <c r="A126" s="6" t="s">
        <v>42</v>
      </c>
      <c r="B126" s="12">
        <f>IF(ISNUMBER('2014-basis'!B130),'2014-basis'!B130*'Forudsætninger 2018 opregning'!$B$10,IF(ISTEXT('2014-basis'!B130),'2014-basis'!B130,""))</f>
        <v>1085.2762071635311</v>
      </c>
      <c r="C126" s="12" t="str">
        <f>IF(ISNUMBER('2014-basis'!C130),'2014-basis'!C130*'Forudsætninger 2018 opregning'!$B$10,IF(ISTEXT('2014-basis'!C130),'2014-basis'!C130,""))</f>
        <v/>
      </c>
      <c r="D126" s="12" t="str">
        <f>IF(ISNUMBER('2014-basis'!D130),'2014-basis'!D130*'Forudsætninger 2018 opregning'!$B$12,IF(ISTEXT('2014-basis'!D130),'2014-basis'!D130,""))</f>
        <v/>
      </c>
    </row>
    <row r="127" spans="1:4" x14ac:dyDescent="0.2">
      <c r="A127" s="5"/>
      <c r="B127" s="12" t="str">
        <f>IF(ISNUMBER('2014-basis'!B131),'2014-basis'!B131*'Forudsætninger 2018 opregning'!$B$10,IF(ISTEXT('2014-basis'!B131),'2014-basis'!B131,""))</f>
        <v/>
      </c>
      <c r="C127" s="12" t="str">
        <f>IF(ISNUMBER('2014-basis'!C131),'2014-basis'!C131*'Forudsætninger 2018 opregning'!$B$10,IF(ISTEXT('2014-basis'!C131),'2014-basis'!C131,""))</f>
        <v/>
      </c>
      <c r="D127" s="12" t="str">
        <f>IF(ISNUMBER('2014-basis'!D131),'2014-basis'!D131*'Forudsætninger 2018 opregning'!$B$12,IF(ISTEXT('2014-basis'!D131),'2014-basis'!D131,""))</f>
        <v/>
      </c>
    </row>
    <row r="128" spans="1:4" x14ac:dyDescent="0.2">
      <c r="A128" s="4" t="s">
        <v>43</v>
      </c>
      <c r="B128" s="12" t="str">
        <f>IF(ISNUMBER('2014-basis'!B132),'2014-basis'!B132*'Forudsætninger 2018 opregning'!$B$10,IF(ISTEXT('2014-basis'!B132),'2014-basis'!B132,""))</f>
        <v/>
      </c>
      <c r="C128" s="12" t="str">
        <f>IF(ISNUMBER('2014-basis'!C132),'2014-basis'!C132*'Forudsætninger 2018 opregning'!$B$10,IF(ISTEXT('2014-basis'!C132),'2014-basis'!C132,""))</f>
        <v/>
      </c>
      <c r="D128" s="12" t="str">
        <f>IF(ISNUMBER('2014-basis'!D132),'2014-basis'!D132*'Forudsætninger 2018 opregning'!$B$12,IF(ISTEXT('2014-basis'!D132),'2014-basis'!D132,""))</f>
        <v/>
      </c>
    </row>
    <row r="129" spans="1:4" x14ac:dyDescent="0.2">
      <c r="A129" s="6" t="s">
        <v>44</v>
      </c>
      <c r="B129" s="12">
        <f>IF(ISNUMBER('2014-basis'!B133),'2014-basis'!B133*'Forudsætninger 2018 opregning'!$B$10,IF(ISTEXT('2014-basis'!B133),'2014-basis'!B133,""))</f>
        <v>411.44062522635812</v>
      </c>
      <c r="C129" s="12" t="str">
        <f>IF(ISNUMBER('2014-basis'!C133),'2014-basis'!C133*'Forudsætninger 2018 opregning'!$B$10,IF(ISTEXT('2014-basis'!C133),'2014-basis'!C133,""))</f>
        <v/>
      </c>
      <c r="D129" s="12">
        <f>IF(ISNUMBER('2014-basis'!D133),'2014-basis'!D133*'Forudsætninger 2018 opregning'!$B$12,IF(ISTEXT('2014-basis'!D133),'2014-basis'!D133,""))</f>
        <v>180.88987088076837</v>
      </c>
    </row>
    <row r="130" spans="1:4" x14ac:dyDescent="0.2">
      <c r="A130" s="6" t="s">
        <v>45</v>
      </c>
      <c r="B130" s="12">
        <f>IF(ISNUMBER('2014-basis'!B134),'2014-basis'!B134*'Forudsætninger 2018 opregning'!$B$10,IF(ISTEXT('2014-basis'!B134),'2014-basis'!B134,""))</f>
        <v>561.43416961267599</v>
      </c>
      <c r="C130" s="12" t="str">
        <f>IF(ISNUMBER('2014-basis'!C134),'2014-basis'!C134*'Forudsætninger 2018 opregning'!$B$10,IF(ISTEXT('2014-basis'!C134),'2014-basis'!C134,""))</f>
        <v/>
      </c>
      <c r="D130" s="12">
        <f>IF(ISNUMBER('2014-basis'!D134),'2014-basis'!D134*'Forudsætninger 2018 opregning'!$B$12,IF(ISTEXT('2014-basis'!D134),'2014-basis'!D134,""))</f>
        <v>196.25660534096303</v>
      </c>
    </row>
    <row r="131" spans="1:4" x14ac:dyDescent="0.2">
      <c r="A131" s="6" t="s">
        <v>46</v>
      </c>
      <c r="B131" s="12">
        <f>IF(ISNUMBER('2014-basis'!B135),'2014-basis'!B135*'Forudsætninger 2018 opregning'!$B$10,IF(ISTEXT('2014-basis'!B135),'2014-basis'!B135,""))</f>
        <v>178.14858261383299</v>
      </c>
      <c r="C131" s="12" t="str">
        <f>IF(ISNUMBER('2014-basis'!C135),'2014-basis'!C135*'Forudsætninger 2018 opregning'!$B$10,IF(ISTEXT('2014-basis'!C135),'2014-basis'!C135,""))</f>
        <v/>
      </c>
      <c r="D131" s="12" t="str">
        <f>IF(ISNUMBER('2014-basis'!D135),'2014-basis'!D135*'Forudsætninger 2018 opregning'!$B$12,IF(ISTEXT('2014-basis'!D135),'2014-basis'!D135,""))</f>
        <v/>
      </c>
    </row>
    <row r="132" spans="1:4" x14ac:dyDescent="0.2">
      <c r="A132" s="5"/>
      <c r="B132" s="12" t="str">
        <f>IF(ISNUMBER('2014-basis'!B136),'2014-basis'!B136*'Forudsætninger 2018 opregning'!$B$10,IF(ISTEXT('2014-basis'!B136),'2014-basis'!B136,""))</f>
        <v/>
      </c>
      <c r="C132" s="12" t="str">
        <f>IF(ISNUMBER('2014-basis'!C136),'2014-basis'!C136*'Forudsætninger 2018 opregning'!$B$10,IF(ISTEXT('2014-basis'!C136),'2014-basis'!C136,""))</f>
        <v/>
      </c>
      <c r="D132" s="12" t="str">
        <f>IF(ISNUMBER('2014-basis'!D136),'2014-basis'!D136*'Forudsætninger 2018 opregning'!$B$12,IF(ISTEXT('2014-basis'!D136),'2014-basis'!D136,""))</f>
        <v/>
      </c>
    </row>
    <row r="133" spans="1:4" x14ac:dyDescent="0.2">
      <c r="A133" s="4" t="s">
        <v>47</v>
      </c>
      <c r="B133" s="12" t="str">
        <f>IF(ISNUMBER('2014-basis'!B137),'2014-basis'!B137*'Forudsætninger 2018 opregning'!$B$10,IF(ISTEXT('2014-basis'!B137),'2014-basis'!B137,""))</f>
        <v/>
      </c>
      <c r="C133" s="12" t="str">
        <f>IF(ISNUMBER('2014-basis'!C137),'2014-basis'!C137*'Forudsætninger 2018 opregning'!$B$10,IF(ISTEXT('2014-basis'!C137),'2014-basis'!C137,""))</f>
        <v/>
      </c>
      <c r="D133" s="12" t="str">
        <f>IF(ISNUMBER('2014-basis'!D137),'2014-basis'!D137*'Forudsætninger 2018 opregning'!$B$12,IF(ISTEXT('2014-basis'!D137),'2014-basis'!D137,""))</f>
        <v/>
      </c>
    </row>
    <row r="134" spans="1:4" x14ac:dyDescent="0.2">
      <c r="A134" s="6" t="s">
        <v>48</v>
      </c>
      <c r="B134" s="12">
        <f>IF(ISNUMBER('2014-basis'!B138),'2014-basis'!B138*'Forudsætninger 2018 opregning'!$B$10,IF(ISTEXT('2014-basis'!B138),'2014-basis'!B138,""))</f>
        <v>280.19627388832993</v>
      </c>
      <c r="C134" s="12" t="str">
        <f>IF(ISNUMBER('2014-basis'!C138),'2014-basis'!C138*'Forudsætninger 2018 opregning'!$B$10,IF(ISTEXT('2014-basis'!C138),'2014-basis'!C138,""))</f>
        <v/>
      </c>
      <c r="D134" s="12" t="str">
        <f>IF(ISNUMBER('2014-basis'!D138),'2014-basis'!D138*'Forudsætninger 2018 opregning'!$B$12,IF(ISTEXT('2014-basis'!D138),'2014-basis'!D138,""))</f>
        <v/>
      </c>
    </row>
    <row r="135" spans="1:4" x14ac:dyDescent="0.2">
      <c r="A135" s="5"/>
      <c r="B135" s="12" t="str">
        <f>IF(ISNUMBER('2014-basis'!B139),'2014-basis'!B139*'Forudsætninger 2018 opregning'!$B$10,IF(ISTEXT('2014-basis'!B139),'2014-basis'!B139,""))</f>
        <v/>
      </c>
      <c r="C135" s="12" t="str">
        <f>IF(ISNUMBER('2014-basis'!C139),'2014-basis'!C139*'Forudsætninger 2018 opregning'!$B$10,IF(ISTEXT('2014-basis'!C139),'2014-basis'!C139,""))</f>
        <v/>
      </c>
      <c r="D135" s="12" t="str">
        <f>IF(ISNUMBER('2014-basis'!D139),'2014-basis'!D139*'Forudsætninger 2018 opregning'!$B$12,IF(ISTEXT('2014-basis'!D139),'2014-basis'!D139,""))</f>
        <v/>
      </c>
    </row>
    <row r="136" spans="1:4" x14ac:dyDescent="0.2">
      <c r="A136" s="4" t="s">
        <v>49</v>
      </c>
      <c r="B136" s="12" t="str">
        <f>IF(ISNUMBER('2014-basis'!B140),'2014-basis'!B140*'Forudsætninger 2018 opregning'!$B$10,IF(ISTEXT('2014-basis'!B140),'2014-basis'!B140,""))</f>
        <v/>
      </c>
      <c r="C136" s="12" t="str">
        <f>IF(ISNUMBER('2014-basis'!C140),'2014-basis'!C140*'Forudsætninger 2018 opregning'!$B$10,IF(ISTEXT('2014-basis'!C140),'2014-basis'!C140,""))</f>
        <v/>
      </c>
      <c r="D136" s="12" t="str">
        <f>IF(ISNUMBER('2014-basis'!D140),'2014-basis'!D140*'Forudsætninger 2018 opregning'!$B$12,IF(ISTEXT('2014-basis'!D140),'2014-basis'!D140,""))</f>
        <v/>
      </c>
    </row>
    <row r="137" spans="1:4" x14ac:dyDescent="0.2">
      <c r="A137" s="6" t="s">
        <v>50</v>
      </c>
      <c r="B137" s="12">
        <f>IF(ISNUMBER('2014-basis'!B141),'2014-basis'!B141*'Forudsætninger 2018 opregning'!$B$10,IF(ISTEXT('2014-basis'!B141),'2014-basis'!B141,""))</f>
        <v>19.394998586619717</v>
      </c>
      <c r="C137" s="12" t="str">
        <f>IF(ISNUMBER('2014-basis'!C141),'2014-basis'!C141*'Forudsætninger 2018 opregning'!$B$10,IF(ISTEXT('2014-basis'!C141),'2014-basis'!C141,""))</f>
        <v/>
      </c>
      <c r="D137" s="12" t="str">
        <f>IF(ISNUMBER('2014-basis'!D141),'2014-basis'!D141*'Forudsætninger 2018 opregning'!$B$12,IF(ISTEXT('2014-basis'!D141),'2014-basis'!D141,""))</f>
        <v/>
      </c>
    </row>
    <row r="138" spans="1:4" x14ac:dyDescent="0.2">
      <c r="A138" s="6" t="s">
        <v>51</v>
      </c>
      <c r="B138" s="12">
        <f>IF(ISNUMBER('2014-basis'!B142),'2014-basis'!B142*'Forudsætninger 2018 opregning'!$B$10,IF(ISTEXT('2014-basis'!B142),'2014-basis'!B142,""))</f>
        <v>9.6974992933098587</v>
      </c>
      <c r="C138" s="12" t="str">
        <f>IF(ISNUMBER('2014-basis'!C142),'2014-basis'!C142*'Forudsætninger 2018 opregning'!$B$10,IF(ISTEXT('2014-basis'!C142),'2014-basis'!C142,""))</f>
        <v/>
      </c>
      <c r="D138" s="12" t="str">
        <f>IF(ISNUMBER('2014-basis'!D142),'2014-basis'!D142*'Forudsætninger 2018 opregning'!$B$12,IF(ISTEXT('2014-basis'!D142),'2014-basis'!D142,""))</f>
        <v/>
      </c>
    </row>
    <row r="139" spans="1:4" x14ac:dyDescent="0.2">
      <c r="A139" s="6" t="s">
        <v>52</v>
      </c>
      <c r="B139" s="12" t="str">
        <f>IF(ISNUMBER('2014-basis'!B143),'2014-basis'!B143*'Forudsætninger 2018 opregning'!$B$10,IF(ISTEXT('2014-basis'!B143),'2014-basis'!B143,""))</f>
        <v>Gratis</v>
      </c>
      <c r="C139" s="12" t="str">
        <f>IF(ISNUMBER('2014-basis'!C143),'2014-basis'!C143*'Forudsætninger 2018 opregning'!$B$10,IF(ISTEXT('2014-basis'!C143),'2014-basis'!C143,""))</f>
        <v/>
      </c>
      <c r="D139" s="12" t="str">
        <f>IF(ISNUMBER('2014-basis'!D143),'2014-basis'!D143*'Forudsætninger 2018 opregning'!$B$12,IF(ISTEXT('2014-basis'!D143),'2014-basis'!D143,""))</f>
        <v/>
      </c>
    </row>
    <row r="140" spans="1:4" x14ac:dyDescent="0.2">
      <c r="A140" s="5"/>
      <c r="B140" s="12" t="str">
        <f>IF(ISNUMBER('2014-basis'!B144),'2014-basis'!B144*'Forudsætninger 2018 opregning'!$B$10,IF(ISTEXT('2014-basis'!B144),'2014-basis'!B144,""))</f>
        <v/>
      </c>
      <c r="C140" s="12" t="str">
        <f>IF(ISNUMBER('2014-basis'!C144),'2014-basis'!C144*'Forudsætninger 2018 opregning'!$B$10,IF(ISTEXT('2014-basis'!C144),'2014-basis'!C144,""))</f>
        <v/>
      </c>
      <c r="D140" s="12" t="str">
        <f>IF(ISNUMBER('2014-basis'!D144),'2014-basis'!D144*'Forudsætninger 2018 opregning'!$B$12,IF(ISTEXT('2014-basis'!D144),'2014-basis'!D144,""))</f>
        <v/>
      </c>
    </row>
    <row r="141" spans="1:4" x14ac:dyDescent="0.2">
      <c r="A141" s="4" t="s">
        <v>53</v>
      </c>
      <c r="B141" s="12" t="str">
        <f>IF(ISNUMBER('2014-basis'!B145),'2014-basis'!B145*'Forudsætninger 2018 opregning'!$B$10,IF(ISTEXT('2014-basis'!B145),'2014-basis'!B145,""))</f>
        <v/>
      </c>
      <c r="C141" s="12" t="str">
        <f>IF(ISNUMBER('2014-basis'!C145),'2014-basis'!C145*'Forudsætninger 2018 opregning'!$B$10,IF(ISTEXT('2014-basis'!C145),'2014-basis'!C145,""))</f>
        <v/>
      </c>
      <c r="D141" s="12" t="str">
        <f>IF(ISNUMBER('2014-basis'!D145),'2014-basis'!D145*'Forudsætninger 2018 opregning'!$B$12,IF(ISTEXT('2014-basis'!D145),'2014-basis'!D145,""))</f>
        <v/>
      </c>
    </row>
    <row r="142" spans="1:4" x14ac:dyDescent="0.2">
      <c r="A142" s="6" t="s">
        <v>73</v>
      </c>
      <c r="B142" s="12">
        <f>IF(ISNUMBER('2014-basis'!B146),'2014-basis'!B146*'Forudsætninger 2018 opregning'!$B$10,IF(ISTEXT('2014-basis'!B146),'2014-basis'!B146,""))</f>
        <v>10365.574706493861</v>
      </c>
      <c r="C142" s="12" t="str">
        <f>IF(ISNUMBER('2014-basis'!C146),'2014-basis'!C146*'Forudsætninger 2018 opregning'!$B$10,IF(ISTEXT('2014-basis'!C146),'2014-basis'!C146,""))</f>
        <v/>
      </c>
      <c r="D142" s="12" t="str">
        <f>IF(ISNUMBER('2014-basis'!D146),'2014-basis'!D146*'Forudsætninger 2018 opregning'!$B$12,IF(ISTEXT('2014-basis'!D146),'2014-basis'!D146,""))</f>
        <v/>
      </c>
    </row>
    <row r="143" spans="1:4" x14ac:dyDescent="0.2">
      <c r="A143" s="6" t="s">
        <v>55</v>
      </c>
      <c r="B143" s="12">
        <f>IF(ISNUMBER('2014-basis'!B147),'2014-basis'!B147*'Forudsætninger 2018 opregning'!$B$10,IF(ISTEXT('2014-basis'!B147),'2014-basis'!B147,""))</f>
        <v>11326.627093494115</v>
      </c>
      <c r="C143" s="12" t="str">
        <f>IF(ISNUMBER('2014-basis'!C147),'2014-basis'!C147*'Forudsætninger 2018 opregning'!$B$10,IF(ISTEXT('2014-basis'!C147),'2014-basis'!C147,""))</f>
        <v/>
      </c>
      <c r="D143" s="12" t="str">
        <f>IF(ISNUMBER('2014-basis'!D147),'2014-basis'!D147*'Forudsætninger 2018 opregning'!$B$12,IF(ISTEXT('2014-basis'!D147),'2014-basis'!D147,""))</f>
        <v/>
      </c>
    </row>
    <row r="144" spans="1:4" x14ac:dyDescent="0.2">
      <c r="A144" s="6" t="s">
        <v>56</v>
      </c>
      <c r="B144" s="12">
        <f>IF(ISNUMBER('2014-basis'!B148),'2014-basis'!B148*'Forudsætninger 2018 opregning'!$B$10,IF(ISTEXT('2014-basis'!B148),'2014-basis'!B148,""))</f>
        <v>12287.689896712725</v>
      </c>
      <c r="C144" s="12" t="str">
        <f>IF(ISNUMBER('2014-basis'!C148),'2014-basis'!C148*'Forudsætninger 2018 opregning'!$B$10,IF(ISTEXT('2014-basis'!C148),'2014-basis'!C148,""))</f>
        <v/>
      </c>
      <c r="D144" s="12" t="str">
        <f>IF(ISNUMBER('2014-basis'!D148),'2014-basis'!D148*'Forudsætninger 2018 opregning'!$B$12,IF(ISTEXT('2014-basis'!D148),'2014-basis'!D148,""))</f>
        <v/>
      </c>
    </row>
    <row r="145" spans="1:6" x14ac:dyDescent="0.2">
      <c r="A145" s="6" t="s">
        <v>79</v>
      </c>
      <c r="B145" s="12" t="str">
        <f>IF(ISNUMBER('2014-basis'!B149),'2014-basis'!B149*'Forudsætninger 2018 opregning'!$B$10,IF(ISTEXT('2014-basis'!B149),'2014-basis'!B149,""))</f>
        <v/>
      </c>
      <c r="C145" s="12" t="str">
        <f>IF(ISNUMBER('2014-basis'!C149),'2014-basis'!C149*'Forudsætninger 2018 opregning'!$B$10,IF(ISTEXT('2014-basis'!C149),'2014-basis'!C149,""))</f>
        <v/>
      </c>
      <c r="D145" s="12">
        <f>IF(ISNUMBER('2014-basis'!D149),'2014-basis'!D149*'Forudsætninger 2018 opregning'!$B$12,IF(ISTEXT('2014-basis'!D149),'2014-basis'!D149,""))</f>
        <v>2458.743661825843</v>
      </c>
    </row>
    <row r="146" spans="1:6" x14ac:dyDescent="0.2">
      <c r="A146" s="6" t="s">
        <v>57</v>
      </c>
      <c r="B146" s="12">
        <f>IF(ISNUMBER('2014-basis'!B150),'2014-basis'!B150*'Forudsætninger 2018 opregning'!$B$10,IF(ISTEXT('2014-basis'!B150),'2014-basis'!B150,""))</f>
        <v>821.68338534129771</v>
      </c>
      <c r="C146" s="12" t="str">
        <f>IF(ISNUMBER('2014-basis'!C150),'2014-basis'!C150*'Forudsætninger 2018 opregning'!$B$10,IF(ISTEXT('2014-basis'!C150),'2014-basis'!C150,""))</f>
        <v/>
      </c>
      <c r="D146" s="12" t="str">
        <f>IF(ISNUMBER('2014-basis'!D150),'2014-basis'!D150*'Forudsætninger 2018 opregning'!$B$12,IF(ISTEXT('2014-basis'!D150),'2014-basis'!D150,""))</f>
        <v/>
      </c>
    </row>
    <row r="147" spans="1:6" x14ac:dyDescent="0.2">
      <c r="A147" s="5"/>
      <c r="B147" s="12" t="str">
        <f>IF(ISNUMBER('2014-basis'!B151),'2014-basis'!B151*'Forudsætninger 2018 opregning'!$B$10,IF(ISTEXT('2014-basis'!B151),'2014-basis'!B151,""))</f>
        <v/>
      </c>
      <c r="C147" s="12" t="str">
        <f>IF(ISNUMBER('2014-basis'!C151),'2014-basis'!C151*'Forudsætninger 2018 opregning'!$B$10,IF(ISTEXT('2014-basis'!C151),'2014-basis'!C151,""))</f>
        <v/>
      </c>
      <c r="D147" s="12" t="str">
        <f>IF(ISNUMBER('2014-basis'!D151),'2014-basis'!D151*'Forudsætninger 2018 opregning'!$B$12,IF(ISTEXT('2014-basis'!D151),'2014-basis'!D151,""))</f>
        <v/>
      </c>
    </row>
    <row r="148" spans="1:6" x14ac:dyDescent="0.2">
      <c r="A148" s="4" t="s">
        <v>58</v>
      </c>
      <c r="B148" s="12" t="str">
        <f>IF(ISNUMBER('2014-basis'!B152),'2014-basis'!B152*'Forudsætninger 2018 opregning'!$B$10,IF(ISTEXT('2014-basis'!B152),'2014-basis'!B152,""))</f>
        <v/>
      </c>
      <c r="C148" s="12" t="str">
        <f>IF(ISNUMBER('2014-basis'!C152),'2014-basis'!C152*'Forudsætninger 2018 opregning'!$B$10,IF(ISTEXT('2014-basis'!C152),'2014-basis'!C152,""))</f>
        <v/>
      </c>
      <c r="D148" s="12" t="str">
        <f>IF(ISNUMBER('2014-basis'!D152),'2014-basis'!D152*'Forudsætninger 2018 opregning'!$B$12,IF(ISTEXT('2014-basis'!D152),'2014-basis'!D152,""))</f>
        <v/>
      </c>
    </row>
    <row r="149" spans="1:6" x14ac:dyDescent="0.2">
      <c r="A149" s="6" t="s">
        <v>59</v>
      </c>
      <c r="B149" s="12">
        <f>IF(ISNUMBER('2014-basis'!B153),'2014-basis'!B153*'Forudsætninger 2018 opregning'!$B$10,IF(ISTEXT('2014-basis'!B153),'2014-basis'!B153,""))</f>
        <v>189.87724448737421</v>
      </c>
      <c r="C149" s="12" t="str">
        <f>IF(ISNUMBER('2014-basis'!C153),'2014-basis'!C153*'Forudsætninger 2018 opregning'!$B$10,IF(ISTEXT('2014-basis'!C153),'2014-basis'!C153,""))</f>
        <v/>
      </c>
      <c r="D149" s="12" t="str">
        <f>IF(ISNUMBER('2014-basis'!D153),'2014-basis'!D153*'Forudsætninger 2018 opregning'!$B$12,IF(ISTEXT('2014-basis'!D153),'2014-basis'!D153,""))</f>
        <v/>
      </c>
    </row>
    <row r="150" spans="1:6" x14ac:dyDescent="0.2">
      <c r="A150" s="6" t="s">
        <v>60</v>
      </c>
      <c r="B150" s="12">
        <f>IF(ISNUMBER('2014-basis'!B154),'2014-basis'!B154*'Forudsætninger 2018 opregning'!$B$10,IF(ISTEXT('2014-basis'!B154),'2014-basis'!B154,""))</f>
        <v>261.75956739084506</v>
      </c>
      <c r="C150" s="12" t="str">
        <f>IF(ISNUMBER('2014-basis'!C154),'2014-basis'!C154*'Forudsætninger 2018 opregning'!$B$10,IF(ISTEXT('2014-basis'!C154),'2014-basis'!C154,""))</f>
        <v/>
      </c>
      <c r="D150" s="12" t="str">
        <f>IF(ISNUMBER('2014-basis'!D154),'2014-basis'!D154*'Forudsætninger 2018 opregning'!$B$12,IF(ISTEXT('2014-basis'!D154),'2014-basis'!D154,""))</f>
        <v/>
      </c>
    </row>
    <row r="151" spans="1:6" x14ac:dyDescent="0.2">
      <c r="A151" s="6" t="s">
        <v>61</v>
      </c>
      <c r="B151" s="12">
        <f>IF(ISNUMBER('2014-basis'!B155),'2014-basis'!B155*'Forudsætninger 2018 opregning'!$B$10,IF(ISTEXT('2014-basis'!B155),'2014-basis'!B155,""))</f>
        <v>335.55847447258543</v>
      </c>
      <c r="C151" s="12" t="str">
        <f>IF(ISNUMBER('2014-basis'!C155),'2014-basis'!C155*'Forudsætninger 2018 opregning'!$B$10,IF(ISTEXT('2014-basis'!C155),'2014-basis'!C155,""))</f>
        <v/>
      </c>
      <c r="D151" s="12" t="str">
        <f>IF(ISNUMBER('2014-basis'!D155),'2014-basis'!D155*'Forudsætninger 2018 opregning'!$B$12,IF(ISTEXT('2014-basis'!D155),'2014-basis'!D155,""))</f>
        <v/>
      </c>
    </row>
    <row r="152" spans="1:6" x14ac:dyDescent="0.2">
      <c r="A152" s="6" t="s">
        <v>62</v>
      </c>
      <c r="B152" s="12">
        <f>IF(ISNUMBER('2014-basis'!B156),'2014-basis'!B156*'Forudsætninger 2018 opregning'!$B$10,IF(ISTEXT('2014-basis'!B156),'2014-basis'!B156,""))</f>
        <v>434.91878141016093</v>
      </c>
      <c r="C152" s="12" t="str">
        <f>IF(ISNUMBER('2014-basis'!C156),'2014-basis'!C156*'Forudsætninger 2018 opregning'!$B$10,IF(ISTEXT('2014-basis'!C156),'2014-basis'!C156,""))</f>
        <v/>
      </c>
      <c r="D152" s="12" t="str">
        <f>IF(ISNUMBER('2014-basis'!D156),'2014-basis'!D156*'Forudsætninger 2018 opregning'!$B$12,IF(ISTEXT('2014-basis'!D156),'2014-basis'!D156,""))</f>
        <v/>
      </c>
    </row>
    <row r="153" spans="1:6" x14ac:dyDescent="0.2">
      <c r="A153" s="6" t="s">
        <v>63</v>
      </c>
      <c r="B153" s="12">
        <f>IF(ISNUMBER('2014-basis'!B157),'2014-basis'!B157*'Forudsætninger 2018 opregning'!$B$10,IF(ISTEXT('2014-basis'!B157),'2014-basis'!B157,""))</f>
        <v>279.91503599260562</v>
      </c>
      <c r="C153" s="12" t="str">
        <f>IF(ISNUMBER('2014-basis'!C157),'2014-basis'!C157*'Forudsætninger 2018 opregning'!$B$10,IF(ISTEXT('2014-basis'!C157),'2014-basis'!C157,""))</f>
        <v/>
      </c>
      <c r="D153" s="12" t="str">
        <f>IF(ISNUMBER('2014-basis'!D157),'2014-basis'!D157*'Forudsætninger 2018 opregning'!$B$12,IF(ISTEXT('2014-basis'!D157),'2014-basis'!D157,""))</f>
        <v/>
      </c>
    </row>
    <row r="154" spans="1:6" x14ac:dyDescent="0.2">
      <c r="A154" s="6" t="s">
        <v>64</v>
      </c>
      <c r="B154" s="12">
        <f>IF(ISNUMBER('2014-basis'!B158),'2014-basis'!B158*'Forudsætninger 2018 opregning'!$B$10,IF(ISTEXT('2014-basis'!B158),'2014-basis'!B158,""))</f>
        <v>27.988378733752512</v>
      </c>
      <c r="C154" s="12" t="str">
        <f>IF(ISNUMBER('2014-basis'!C158),'2014-basis'!C158*'Forudsætninger 2018 opregning'!$B$10,IF(ISTEXT('2014-basis'!C158),'2014-basis'!C158,""))</f>
        <v/>
      </c>
      <c r="D154" s="12" t="str">
        <f>IF(ISNUMBER('2014-basis'!D158),'2014-basis'!D158*'Forudsætninger 2018 opregning'!$B$12,IF(ISTEXT('2014-basis'!D158),'2014-basis'!D158,""))</f>
        <v/>
      </c>
    </row>
    <row r="155" spans="1:6" x14ac:dyDescent="0.2">
      <c r="A155" s="6" t="s">
        <v>65</v>
      </c>
      <c r="B155" s="12">
        <f>IF(ISNUMBER('2014-basis'!B159),'2014-basis'!B159*'Forudsætninger 2018 opregning'!$B$10,IF(ISTEXT('2014-basis'!B159),'2014-basis'!B159,""))</f>
        <v>81.444411358098577</v>
      </c>
      <c r="C155" s="12" t="str">
        <f>IF(ISNUMBER('2014-basis'!C159),'2014-basis'!C159*'Forudsætninger 2018 opregning'!$B$10,IF(ISTEXT('2014-basis'!C159),'2014-basis'!C159,""))</f>
        <v/>
      </c>
      <c r="D155" s="12" t="str">
        <f>IF(ISNUMBER('2014-basis'!D159),'2014-basis'!D159*'Forudsætninger 2018 opregning'!$B$12,IF(ISTEXT('2014-basis'!D159),'2014-basis'!D159,""))</f>
        <v/>
      </c>
    </row>
    <row r="156" spans="1:6" x14ac:dyDescent="0.2">
      <c r="A156" s="5"/>
      <c r="B156" s="12" t="str">
        <f>IF(ISNUMBER('2014-basis'!B160),'2014-basis'!B160*'Forudsætninger 2018 opregning'!$B$10,IF(ISTEXT('2014-basis'!B160),'2014-basis'!B160,""))</f>
        <v/>
      </c>
      <c r="C156" s="12" t="str">
        <f>IF(ISNUMBER('2014-basis'!C160),'2014-basis'!C160*'Forudsætninger 2018 opregning'!$B$10,IF(ISTEXT('2014-basis'!C160),'2014-basis'!C160,""))</f>
        <v/>
      </c>
      <c r="D156" s="12" t="str">
        <f>IF(ISNUMBER('2014-basis'!D160),'2014-basis'!D160*'Forudsætninger 2018 opregning'!$B$12,IF(ISTEXT('2014-basis'!D160),'2014-basis'!D160,""))</f>
        <v/>
      </c>
    </row>
    <row r="157" spans="1:6" x14ac:dyDescent="0.2">
      <c r="A157" s="4" t="s">
        <v>66</v>
      </c>
      <c r="B157" s="12" t="str">
        <f>IF(ISNUMBER('2014-basis'!B161),'2014-basis'!B161*'Forudsætninger 2018 opregning'!$B$10,IF(ISTEXT('2014-basis'!B161),'2014-basis'!B161,""))</f>
        <v/>
      </c>
      <c r="C157" s="12" t="str">
        <f>IF(ISNUMBER('2014-basis'!C161),'2014-basis'!C161*'Forudsætninger 2018 opregning'!$B$10,IF(ISTEXT('2014-basis'!C161),'2014-basis'!C161,""))</f>
        <v/>
      </c>
      <c r="D157" s="12" t="str">
        <f>IF(ISNUMBER('2014-basis'!D161),'2014-basis'!D161*'Forudsætninger 2018 opregning'!$B$12,IF(ISTEXT('2014-basis'!D161),'2014-basis'!D161,""))</f>
        <v/>
      </c>
    </row>
    <row r="158" spans="1:6" x14ac:dyDescent="0.2">
      <c r="A158" s="6" t="s">
        <v>67</v>
      </c>
      <c r="B158" s="12" t="str">
        <f>IF(ISNUMBER('2014-basis'!B162),'2014-basis'!B162*'Forudsætninger 2018 opregning'!$B$10,IF(ISTEXT('2014-basis'!B162),'2014-basis'!B162,""))</f>
        <v>Gratis</v>
      </c>
      <c r="C158" s="12" t="str">
        <f>IF(ISNUMBER('2014-basis'!C162),'2014-basis'!C162*'Forudsætninger 2018 opregning'!$B$10,IF(ISTEXT('2014-basis'!C162),'2014-basis'!C162,""))</f>
        <v/>
      </c>
      <c r="D158" s="12" t="str">
        <f>IF(ISNUMBER('2014-basis'!D162),'2014-basis'!D162*'Forudsætninger 2018 opregning'!$B$12,IF(ISTEXT('2014-basis'!D162),'2014-basis'!D162,""))</f>
        <v/>
      </c>
    </row>
    <row r="159" spans="1:6" x14ac:dyDescent="0.2">
      <c r="A159" s="6"/>
      <c r="B159" s="12"/>
      <c r="C159" s="12"/>
      <c r="D159" s="12" t="str">
        <f>IF(ISNUMBER('2014-basis'!D163),'2014-basis'!D163*'Forudsætninger 2018 opregning'!$B$12,IF(ISTEXT('2014-basis'!D163),'2014-basis'!D163,""))</f>
        <v/>
      </c>
    </row>
    <row r="160" spans="1:6" ht="15" x14ac:dyDescent="0.25">
      <c r="A160" s="5"/>
      <c r="B160" s="44" t="s">
        <v>86</v>
      </c>
      <c r="C160" s="201" t="s">
        <v>117</v>
      </c>
      <c r="D160" s="201"/>
      <c r="E160" s="44"/>
      <c r="F160" s="44"/>
    </row>
    <row r="161" spans="1:8" ht="15" x14ac:dyDescent="0.2">
      <c r="A161" s="4" t="s">
        <v>107</v>
      </c>
      <c r="B161" s="43" t="s">
        <v>108</v>
      </c>
      <c r="C161" s="43" t="s">
        <v>109</v>
      </c>
      <c r="D161" s="43" t="s">
        <v>110</v>
      </c>
      <c r="E161" s="43" t="s">
        <v>111</v>
      </c>
      <c r="F161" s="43" t="s">
        <v>112</v>
      </c>
    </row>
    <row r="162" spans="1:8" x14ac:dyDescent="0.2">
      <c r="A162" s="6" t="s">
        <v>15</v>
      </c>
      <c r="B162" s="12">
        <v>120</v>
      </c>
      <c r="C162" s="12">
        <v>120</v>
      </c>
      <c r="D162" s="12">
        <v>76</v>
      </c>
      <c r="E162" s="12">
        <v>76</v>
      </c>
      <c r="F162" s="12">
        <v>76</v>
      </c>
      <c r="G162"/>
      <c r="H162"/>
    </row>
    <row r="163" spans="1:8" x14ac:dyDescent="0.2">
      <c r="A163" s="6" t="s">
        <v>16</v>
      </c>
      <c r="B163" s="12">
        <v>60</v>
      </c>
      <c r="C163" s="12">
        <v>60</v>
      </c>
      <c r="D163" s="12">
        <v>38</v>
      </c>
      <c r="E163" s="12">
        <v>38</v>
      </c>
      <c r="F163" s="12">
        <v>38</v>
      </c>
      <c r="G163"/>
      <c r="H163"/>
    </row>
    <row r="164" spans="1:8" x14ac:dyDescent="0.2">
      <c r="A164" s="6" t="s">
        <v>24</v>
      </c>
      <c r="B164" s="12">
        <v>1211</v>
      </c>
      <c r="C164" s="12">
        <v>605</v>
      </c>
      <c r="D164" s="12">
        <v>329</v>
      </c>
      <c r="E164" s="12">
        <v>329</v>
      </c>
      <c r="F164" s="12">
        <v>329</v>
      </c>
    </row>
    <row r="165" spans="1:8" x14ac:dyDescent="0.2">
      <c r="A165" s="6" t="s">
        <v>25</v>
      </c>
      <c r="B165" s="12">
        <v>1211</v>
      </c>
      <c r="C165" s="12">
        <v>605</v>
      </c>
      <c r="D165" s="12">
        <v>329</v>
      </c>
      <c r="E165" s="12">
        <v>329</v>
      </c>
      <c r="F165" s="12">
        <v>329</v>
      </c>
    </row>
    <row r="166" spans="1:8" x14ac:dyDescent="0.2">
      <c r="A166" s="6" t="s">
        <v>113</v>
      </c>
      <c r="B166" s="12">
        <v>1486</v>
      </c>
      <c r="C166" s="12">
        <v>946</v>
      </c>
      <c r="D166" s="12">
        <v>517</v>
      </c>
      <c r="E166" s="12">
        <v>517</v>
      </c>
      <c r="F166" s="12">
        <v>517</v>
      </c>
    </row>
    <row r="167" spans="1:8" x14ac:dyDescent="0.2">
      <c r="A167" s="6" t="s">
        <v>114</v>
      </c>
      <c r="B167" s="12">
        <v>1486</v>
      </c>
      <c r="C167" s="12">
        <v>946</v>
      </c>
      <c r="D167" s="12">
        <v>517</v>
      </c>
      <c r="E167" s="12">
        <v>517</v>
      </c>
      <c r="F167" s="12">
        <v>517</v>
      </c>
    </row>
    <row r="168" spans="1:8" x14ac:dyDescent="0.2">
      <c r="A168" s="6" t="s">
        <v>41</v>
      </c>
      <c r="B168" s="12">
        <v>1464</v>
      </c>
      <c r="C168" s="12">
        <v>913</v>
      </c>
      <c r="D168" s="12">
        <v>506</v>
      </c>
      <c r="E168" s="12">
        <v>506</v>
      </c>
      <c r="F168" s="12">
        <v>506</v>
      </c>
    </row>
    <row r="169" spans="1:8" x14ac:dyDescent="0.2">
      <c r="A169" s="6" t="s">
        <v>42</v>
      </c>
      <c r="B169" s="12">
        <v>1464</v>
      </c>
      <c r="C169" s="12">
        <v>913</v>
      </c>
      <c r="D169" s="12">
        <v>506</v>
      </c>
      <c r="E169" s="12">
        <v>506</v>
      </c>
      <c r="F169" s="12">
        <v>506</v>
      </c>
    </row>
    <row r="170" spans="1:8" x14ac:dyDescent="0.2">
      <c r="A170" s="6" t="s">
        <v>48</v>
      </c>
      <c r="B170" s="12">
        <v>230</v>
      </c>
      <c r="C170" s="12">
        <v>230</v>
      </c>
      <c r="D170" s="12">
        <v>142</v>
      </c>
      <c r="E170" s="12">
        <v>142</v>
      </c>
      <c r="F170" s="12">
        <v>142</v>
      </c>
    </row>
    <row r="171" spans="1:8" x14ac:dyDescent="0.2">
      <c r="A171" s="6" t="s">
        <v>115</v>
      </c>
      <c r="B171" s="12">
        <v>0.1</v>
      </c>
      <c r="C171" s="12" t="str">
        <f>IF(ISNUMBER('2014-basis'!C134),'2014-basis'!C134*'Forudsætninger 2018 opregning'!$B$10,IF(ISTEXT('2014-basis'!C134),'2014-basis'!C134,""))</f>
        <v/>
      </c>
      <c r="D171" s="12" t="s">
        <v>99</v>
      </c>
      <c r="E171" s="12" t="str">
        <f>IF(ISNUMBER('2014-basis'!E134),'2014-basis'!E134*'Forudsætninger 2018 opregning'!$B$12,IF(ISTEXT('2014-basis'!E134),'2014-basis'!E134,""))</f>
        <v/>
      </c>
      <c r="F171" s="12" t="str">
        <f>IF(ISNUMBER('2014-basis'!F134),'2014-basis'!F134*'Forudsætninger 2018 opregning'!$B$12,IF(ISTEXT('2014-basis'!F134),'2014-basis'!F134,""))</f>
        <v/>
      </c>
    </row>
    <row r="172" spans="1:8" x14ac:dyDescent="0.2">
      <c r="A172" s="3" t="s">
        <v>99</v>
      </c>
      <c r="D172" s="12"/>
    </row>
    <row r="174" spans="1:8" ht="15.75" x14ac:dyDescent="0.25">
      <c r="A174" s="41" t="s">
        <v>75</v>
      </c>
      <c r="B174" s="42" t="str">
        <f>'Forudsætninger 2018 opregning'!$B$3</f>
        <v>2018-priser</v>
      </c>
      <c r="D174" s="3"/>
    </row>
    <row r="175" spans="1:8" ht="45" x14ac:dyDescent="0.25">
      <c r="A175" s="45" t="s">
        <v>0</v>
      </c>
      <c r="B175" s="40" t="s">
        <v>74</v>
      </c>
      <c r="D175" s="3"/>
    </row>
    <row r="176" spans="1:8" ht="15" x14ac:dyDescent="0.2">
      <c r="A176" s="23" t="s">
        <v>68</v>
      </c>
      <c r="B176" s="3"/>
      <c r="D176" s="3"/>
    </row>
    <row r="177" spans="1:4" ht="15" x14ac:dyDescent="0.2">
      <c r="A177" s="23"/>
      <c r="B177" s="13"/>
      <c r="D177" s="3"/>
    </row>
    <row r="178" spans="1:4" x14ac:dyDescent="0.2">
      <c r="A178" s="4" t="s">
        <v>69</v>
      </c>
      <c r="B178" s="13"/>
      <c r="D178" s="3"/>
    </row>
    <row r="179" spans="1:4" x14ac:dyDescent="0.2">
      <c r="A179" s="6" t="s">
        <v>69</v>
      </c>
      <c r="B179" s="12">
        <f>IF(ISNUMBER('2014-basis'!D170),'2014-basis'!D170*'Forudsætninger 2018 opregning'!$B$10,IF(ISTEXT('2014-basis'!D170),'2014-basis'!D170,""))</f>
        <v>248.44764032655934</v>
      </c>
      <c r="D179" s="3"/>
    </row>
    <row r="182" spans="1:4" ht="15.75" x14ac:dyDescent="0.25">
      <c r="A182" s="41" t="s">
        <v>116</v>
      </c>
      <c r="B182" s="42" t="str">
        <f>'Forudsætninger 2018 opregning'!$B$3</f>
        <v>2018-priser</v>
      </c>
    </row>
    <row r="183" spans="1:4" ht="15" x14ac:dyDescent="0.2">
      <c r="B183" s="19" t="s">
        <v>99</v>
      </c>
    </row>
    <row r="184" spans="1:4" x14ac:dyDescent="0.2">
      <c r="A184" s="3" t="s">
        <v>89</v>
      </c>
      <c r="B184" s="12">
        <f>+'2014-basis'!B178*'Forudsætninger 2018 opregning'!B$10</f>
        <v>326.00680223631787</v>
      </c>
    </row>
    <row r="185" spans="1:4" x14ac:dyDescent="0.2">
      <c r="A185" s="3" t="s">
        <v>90</v>
      </c>
      <c r="B185" s="12">
        <f>+'2014-basis'!B179*'Forudsætninger 2018 opregning'!B$10</f>
        <v>162.39926045326959</v>
      </c>
    </row>
    <row r="186" spans="1:4" x14ac:dyDescent="0.2">
      <c r="A186" s="3" t="s">
        <v>17</v>
      </c>
      <c r="B186" s="12">
        <f>+'2014-basis'!B180*'Forudsætninger 2018 opregning'!B$10</f>
        <v>104.22468091177062</v>
      </c>
    </row>
    <row r="187" spans="1:4" x14ac:dyDescent="0.2">
      <c r="A187" s="3" t="s">
        <v>93</v>
      </c>
      <c r="B187" s="12">
        <f>+'2014-basis'!B181*'Forudsætninger 2018 opregning'!B$10</f>
        <v>468.72982620724343</v>
      </c>
    </row>
    <row r="188" spans="1:4" x14ac:dyDescent="0.2">
      <c r="B188" s="12"/>
    </row>
    <row r="189" spans="1:4" x14ac:dyDescent="0.2">
      <c r="B189" s="12"/>
    </row>
  </sheetData>
  <mergeCells count="2">
    <mergeCell ref="C66:D66"/>
    <mergeCell ref="C160:D160"/>
  </mergeCells>
  <pageMargins left="0.70866141732283472" right="0.70866141732283472" top="0.55118110236220474" bottom="0.15748031496062992" header="0.31496062992125984" footer="0.31496062992125984"/>
  <pageSetup paperSize="9" scale="56" fitToHeight="3" orientation="portrait" r:id="rId1"/>
  <headerFooter>
    <oddHeader>&amp;R&amp;"Arial,Fed"&amp;14Bilag 1, side 2</oddHeader>
  </headerFooter>
  <rowBreaks count="1" manualBreakCount="1">
    <brk id="7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8</vt:i4>
      </vt:variant>
    </vt:vector>
  </HeadingPairs>
  <TitlesOfParts>
    <vt:vector size="20" baseType="lpstr">
      <vt:lpstr>Prisopregnede 2026-priser</vt:lpstr>
      <vt:lpstr>Prisopregnede 2025-priser</vt:lpstr>
      <vt:lpstr>Prisopregnede 2024-priser</vt:lpstr>
      <vt:lpstr>Prisopregnede 2023-priser</vt:lpstr>
      <vt:lpstr>Prisopregnede 2022-priser</vt:lpstr>
      <vt:lpstr>Prisopregnede 2021-priser</vt:lpstr>
      <vt:lpstr>Prisopregnede 2020-priser</vt:lpstr>
      <vt:lpstr>Prisopregnede 2019-priser</vt:lpstr>
      <vt:lpstr>Prisopregnede 2018-priser</vt:lpstr>
      <vt:lpstr>2014-basis (ex pendler)</vt:lpstr>
      <vt:lpstr>2014-basis</vt:lpstr>
      <vt:lpstr>Forudsætninger 2018 opregning</vt:lpstr>
      <vt:lpstr>'2014-basis'!Udskriftsområde</vt:lpstr>
      <vt:lpstr>'2014-basis (ex pendler)'!Udskriftsområde</vt:lpstr>
      <vt:lpstr>'Prisopregnede 2018-priser'!Udskriftsområde</vt:lpstr>
      <vt:lpstr>'Prisopregnede 2019-priser'!Udskriftsområde</vt:lpstr>
      <vt:lpstr>'Prisopregnede 2020-priser'!Udskriftsområde</vt:lpstr>
      <vt:lpstr>'Prisopregnede 2021-priser'!Udskriftsområde</vt:lpstr>
      <vt:lpstr>'Prisopregnede 2022-priser'!Udskriftsområde</vt:lpstr>
      <vt:lpstr>'Prisopregnede 2023-priser'!Udskriftsområde</vt:lpstr>
    </vt:vector>
  </TitlesOfParts>
  <Company>Transportministeriet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TRM Michael Thumand</dc:creator>
  <cp:lastModifiedBy>Lasse Elwert</cp:lastModifiedBy>
  <cp:lastPrinted>2019-04-15T12:34:35Z</cp:lastPrinted>
  <dcterms:created xsi:type="dcterms:W3CDTF">2017-10-09T14:23:10Z</dcterms:created>
  <dcterms:modified xsi:type="dcterms:W3CDTF">2025-04-28T12:16:52Z</dcterms:modified>
</cp:coreProperties>
</file>