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1JAN/Til TRM/"/>
    </mc:Choice>
  </mc:AlternateContent>
  <xr:revisionPtr revIDLastSave="676" documentId="13_ncr:1_{73DE5092-74A5-41BB-AD56-15856ED3F727}" xr6:coauthVersionLast="47" xr6:coauthVersionMax="47" xr10:uidLastSave="{3563B0E5-6A8E-4771-A51A-05F81AC89717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2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5" i="1" l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02" i="1"/>
  <c r="E103" i="1"/>
  <c r="E104" i="1"/>
  <c r="E105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<sst xmlns="http://schemas.openxmlformats.org/spreadsheetml/2006/main" count="405" uniqueCount="199">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</sst>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593.745168171299" createdVersion="8" refreshedVersion="8" minRefreshableVersion="3" recordCount="104" xr:uid="{ABFD6C70-D945-403F-8F3A-C16AA791D6D7}">
  <cacheSource type="worksheet">
    <worksheetSource ref="A1:I105" sheet="Data"/>
  </cacheSource>
  <cacheFields count="9">
    <cacheField name="År" numFmtId="0">
      <sharedItems containsSemiMixedTypes="0" containsString="0" containsNumber="1" containsInteger="1" minValue="2026" maxValue="2026"/>
    </cacheField>
    <cacheField name="Måned" numFmtId="0">
      <sharedItems count="1">
        <s v="2026-01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0" count="70">
        <n v="1"/>
        <n v="10"/>
        <n v="1010"/>
        <n v="105"/>
        <n v="110"/>
        <n v="114"/>
        <n v="115"/>
        <n v="120"/>
        <n v="124"/>
        <n v="125"/>
        <n v="130"/>
        <n v="135"/>
        <n v="14"/>
        <n v="140"/>
        <n v="145"/>
        <n v="150"/>
        <n v="155"/>
        <n v="18"/>
        <n v="20"/>
        <n v="210"/>
        <n v="29"/>
        <n v="3"/>
        <n v="30"/>
        <n v="31"/>
        <n v="310"/>
        <n v="320"/>
        <n v="330"/>
        <n v="340"/>
        <n v="40"/>
        <n v="410"/>
        <n v="420"/>
        <n v="50"/>
        <n v="510"/>
        <n v="620"/>
        <n v="710"/>
        <n v="720"/>
        <n v="730"/>
        <n v="740"/>
        <n v="750"/>
        <n v="770"/>
        <n v="773"/>
        <n v="9010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760"/>
        <n v="765"/>
        <n v="771"/>
        <n v="772"/>
        <n v="775"/>
        <n v="780"/>
        <n v="998"/>
        <n v="930"/>
        <n v="935"/>
        <n v="940"/>
        <n v="945"/>
        <n v="950"/>
      </sharedItems>
    </cacheField>
    <cacheField name="Beskrivelse" numFmtId="0">
      <sharedItems count="70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    Bil med anhænger Fribillet              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    Barn 12-15 år gående              "/>
        <s v="    Anhænger                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Handicap gående                  "/>
        <s v="    Cykel Voksen                            "/>
        <s v="    Bus &lt; 14 m incl. passagerer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Godsmængde i Tons                        "/>
        <s v="    Ekstra bred                              "/>
        <s v="    Gående ikke ovf.  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Løs trailer m/håndtering 34 tons, Haste  "/>
        <s v="    Special transport                        "/>
        <s v="    Farlig Gods                              "/>
        <s v="    Ekstra meter Fragt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</sharedItems>
    </cacheField>
    <cacheField name="Antal enheder" numFmtId="3">
      <sharedItems containsSemiMixedTypes="0" containsString="0" containsNumber="1" containsInteger="1" minValue="1" maxValue="42245"/>
    </cacheField>
    <cacheField name="Pris                          " numFmtId="4">
      <sharedItems containsSemiMixedTypes="0" containsString="0" containsNumber="1" minValue="0" maxValue="2983"/>
    </cacheField>
    <cacheField name="Standard gns.pris" numFmtId="4">
      <sharedItems containsSemiMixedTypes="0" containsString="0" containsNumber="1" minValue="0" maxValue="3087.82"/>
    </cacheField>
    <cacheField name="Total_x000a_omsætning" numFmtId="4">
      <sharedItems containsSemiMixedTypes="0" containsString="0" containsNumber="1" minValue="0" maxValue="2822808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n v="2026"/>
    <x v="0"/>
    <n v="7"/>
    <x v="0"/>
    <x v="0"/>
    <n v="6"/>
    <n v="300"/>
    <n v="0"/>
    <n v="1800"/>
  </r>
  <r>
    <n v="2026"/>
    <x v="0"/>
    <n v="7"/>
    <x v="1"/>
    <x v="1"/>
    <n v="14194"/>
    <n v="48.93"/>
    <n v="76.739999999999995"/>
    <n v="694512.42"/>
  </r>
  <r>
    <n v="2026"/>
    <x v="0"/>
    <n v="7"/>
    <x v="2"/>
    <x v="2"/>
    <n v="374"/>
    <n v="771.99"/>
    <n v="0"/>
    <n v="288724.26"/>
  </r>
  <r>
    <n v="2026"/>
    <x v="0"/>
    <n v="7"/>
    <x v="3"/>
    <x v="3"/>
    <n v="68"/>
    <n v="0"/>
    <n v="0"/>
    <n v="0"/>
  </r>
  <r>
    <n v="2026"/>
    <x v="0"/>
    <n v="7"/>
    <x v="4"/>
    <x v="4"/>
    <n v="14995"/>
    <n v="188.25"/>
    <n v="402.78"/>
    <n v="2822808.75"/>
  </r>
  <r>
    <n v="2026"/>
    <x v="0"/>
    <n v="7"/>
    <x v="5"/>
    <x v="5"/>
    <n v="75"/>
    <n v="58.67"/>
    <n v="0"/>
    <n v="4400.25"/>
  </r>
  <r>
    <n v="2026"/>
    <x v="0"/>
    <n v="7"/>
    <x v="6"/>
    <x v="6"/>
    <n v="191"/>
    <n v="197.96"/>
    <n v="504.48"/>
    <n v="37810.36"/>
  </r>
  <r>
    <n v="2026"/>
    <x v="0"/>
    <n v="7"/>
    <x v="7"/>
    <x v="7"/>
    <n v="958"/>
    <n v="341.07"/>
    <n v="501.63"/>
    <n v="326745.06"/>
  </r>
  <r>
    <n v="2026"/>
    <x v="0"/>
    <n v="7"/>
    <x v="8"/>
    <x v="8"/>
    <n v="2"/>
    <n v="200"/>
    <n v="0"/>
    <n v="400"/>
  </r>
  <r>
    <n v="2026"/>
    <x v="0"/>
    <n v="7"/>
    <x v="9"/>
    <x v="9"/>
    <n v="185"/>
    <n v="191.44"/>
    <n v="440.27"/>
    <n v="35416.400000000001"/>
  </r>
  <r>
    <n v="2026"/>
    <x v="0"/>
    <n v="7"/>
    <x v="10"/>
    <x v="10"/>
    <n v="4434"/>
    <n v="99.38"/>
    <n v="216.56"/>
    <n v="440650.92"/>
  </r>
  <r>
    <n v="2026"/>
    <x v="0"/>
    <n v="7"/>
    <x v="11"/>
    <x v="11"/>
    <n v="34"/>
    <n v="99"/>
    <n v="432.56"/>
    <n v="3366"/>
  </r>
  <r>
    <n v="2026"/>
    <x v="0"/>
    <n v="7"/>
    <x v="12"/>
    <x v="12"/>
    <n v="764"/>
    <n v="0"/>
    <n v="0"/>
    <n v="0"/>
  </r>
  <r>
    <n v="2026"/>
    <x v="0"/>
    <n v="7"/>
    <x v="13"/>
    <x v="13"/>
    <n v="105"/>
    <n v="99.48"/>
    <n v="272.38"/>
    <n v="10445.4"/>
  </r>
  <r>
    <n v="2026"/>
    <x v="0"/>
    <n v="7"/>
    <x v="14"/>
    <x v="14"/>
    <n v="22"/>
    <n v="99"/>
    <n v="549.24"/>
    <n v="2178"/>
  </r>
  <r>
    <n v="2026"/>
    <x v="0"/>
    <n v="7"/>
    <x v="15"/>
    <x v="15"/>
    <n v="120"/>
    <n v="254.68"/>
    <n v="254.76"/>
    <n v="30561.599999999999"/>
  </r>
  <r>
    <n v="2026"/>
    <x v="0"/>
    <n v="7"/>
    <x v="16"/>
    <x v="16"/>
    <n v="2"/>
    <n v="254"/>
    <n v="263.68"/>
    <n v="508"/>
  </r>
  <r>
    <n v="2026"/>
    <x v="0"/>
    <n v="7"/>
    <x v="17"/>
    <x v="17"/>
    <n v="9787"/>
    <n v="0"/>
    <n v="0"/>
    <n v="0"/>
  </r>
  <r>
    <n v="2026"/>
    <x v="0"/>
    <n v="7"/>
    <x v="18"/>
    <x v="18"/>
    <n v="341"/>
    <n v="37.01"/>
    <n v="51.97"/>
    <n v="12620.41"/>
  </r>
  <r>
    <n v="2026"/>
    <x v="0"/>
    <n v="7"/>
    <x v="19"/>
    <x v="19"/>
    <n v="4"/>
    <n v="199.5"/>
    <n v="0"/>
    <n v="798"/>
  </r>
  <r>
    <n v="2026"/>
    <x v="0"/>
    <n v="7"/>
    <x v="20"/>
    <x v="20"/>
    <n v="9"/>
    <n v="29"/>
    <n v="0"/>
    <n v="261"/>
  </r>
  <r>
    <n v="2026"/>
    <x v="0"/>
    <n v="7"/>
    <x v="21"/>
    <x v="21"/>
    <n v="334"/>
    <n v="0"/>
    <n v="0"/>
    <n v="0"/>
  </r>
  <r>
    <n v="2026"/>
    <x v="0"/>
    <n v="7"/>
    <x v="22"/>
    <x v="22"/>
    <n v="221"/>
    <n v="0"/>
    <n v="0"/>
    <n v="0"/>
  </r>
  <r>
    <n v="2026"/>
    <x v="0"/>
    <n v="7"/>
    <x v="23"/>
    <x v="23"/>
    <n v="1"/>
    <n v="0"/>
    <n v="0"/>
    <n v="0"/>
  </r>
  <r>
    <n v="2026"/>
    <x v="0"/>
    <n v="7"/>
    <x v="24"/>
    <x v="24"/>
    <n v="245"/>
    <n v="116.76"/>
    <n v="538.54"/>
    <n v="28606.2"/>
  </r>
  <r>
    <n v="2026"/>
    <x v="0"/>
    <n v="7"/>
    <x v="25"/>
    <x v="25"/>
    <n v="6"/>
    <n v="124"/>
    <n v="538.54"/>
    <n v="744"/>
  </r>
  <r>
    <n v="2026"/>
    <x v="0"/>
    <n v="7"/>
    <x v="26"/>
    <x v="26"/>
    <n v="29"/>
    <n v="99"/>
    <n v="430.33"/>
    <n v="2871"/>
  </r>
  <r>
    <n v="2026"/>
    <x v="0"/>
    <n v="7"/>
    <x v="27"/>
    <x v="27"/>
    <n v="8"/>
    <n v="136.5"/>
    <n v="536.74"/>
    <n v="1092"/>
  </r>
  <r>
    <n v="2026"/>
    <x v="0"/>
    <n v="7"/>
    <x v="28"/>
    <x v="28"/>
    <n v="232"/>
    <n v="53.07"/>
    <n v="53.34"/>
    <n v="12312.24"/>
  </r>
  <r>
    <n v="2026"/>
    <x v="0"/>
    <n v="7"/>
    <x v="29"/>
    <x v="29"/>
    <n v="1"/>
    <n v="99"/>
    <n v="190.37"/>
    <n v="99"/>
  </r>
  <r>
    <n v="2026"/>
    <x v="0"/>
    <n v="7"/>
    <x v="30"/>
    <x v="30"/>
    <n v="1"/>
    <n v="173"/>
    <n v="173.92"/>
    <n v="173"/>
  </r>
  <r>
    <n v="2026"/>
    <x v="0"/>
    <n v="7"/>
    <x v="31"/>
    <x v="31"/>
    <n v="5"/>
    <n v="53"/>
    <n v="53.34"/>
    <n v="265"/>
  </r>
  <r>
    <n v="2026"/>
    <x v="0"/>
    <n v="7"/>
    <x v="32"/>
    <x v="32"/>
    <n v="9"/>
    <n v="23"/>
    <n v="0"/>
    <n v="207"/>
  </r>
  <r>
    <n v="2026"/>
    <x v="0"/>
    <n v="7"/>
    <x v="33"/>
    <x v="33"/>
    <n v="226"/>
    <n v="1097.23"/>
    <n v="2017.41"/>
    <n v="247973.98"/>
  </r>
  <r>
    <n v="2026"/>
    <x v="0"/>
    <n v="7"/>
    <x v="34"/>
    <x v="34"/>
    <n v="101"/>
    <n v="145"/>
    <n v="0"/>
    <n v="14645"/>
  </r>
  <r>
    <n v="2026"/>
    <x v="0"/>
    <n v="7"/>
    <x v="35"/>
    <x v="35"/>
    <n v="34"/>
    <n v="188.75"/>
    <n v="0"/>
    <n v="6417.5"/>
  </r>
  <r>
    <n v="2026"/>
    <x v="0"/>
    <n v="7"/>
    <x v="36"/>
    <x v="36"/>
    <n v="192"/>
    <n v="280.26"/>
    <n v="0"/>
    <n v="53809.919999999998"/>
  </r>
  <r>
    <n v="2026"/>
    <x v="0"/>
    <n v="7"/>
    <x v="37"/>
    <x v="37"/>
    <n v="65"/>
    <n v="303.75"/>
    <n v="0"/>
    <n v="19743.75"/>
  </r>
  <r>
    <n v="2026"/>
    <x v="0"/>
    <n v="7"/>
    <x v="38"/>
    <x v="38"/>
    <n v="176"/>
    <n v="340"/>
    <n v="0"/>
    <n v="59840"/>
  </r>
  <r>
    <n v="2026"/>
    <x v="0"/>
    <n v="7"/>
    <x v="39"/>
    <x v="39"/>
    <n v="6380"/>
    <n v="0"/>
    <n v="0"/>
    <n v="0"/>
  </r>
  <r>
    <n v="2026"/>
    <x v="0"/>
    <n v="7"/>
    <x v="40"/>
    <x v="40"/>
    <n v="2"/>
    <n v="280"/>
    <n v="0"/>
    <n v="560"/>
  </r>
  <r>
    <n v="2026"/>
    <x v="0"/>
    <n v="7"/>
    <x v="41"/>
    <x v="41"/>
    <n v="5"/>
    <n v="43.2"/>
    <n v="0"/>
    <n v="216"/>
  </r>
  <r>
    <n v="2026"/>
    <x v="0"/>
    <n v="7"/>
    <x v="42"/>
    <x v="42"/>
    <n v="1328"/>
    <n v="0"/>
    <n v="0"/>
    <n v="0"/>
  </r>
  <r>
    <n v="2026"/>
    <x v="0"/>
    <n v="7"/>
    <x v="43"/>
    <x v="43"/>
    <n v="1489"/>
    <n v="0"/>
    <n v="0"/>
    <n v="0"/>
  </r>
  <r>
    <n v="2026"/>
    <x v="0"/>
    <n v="7"/>
    <x v="44"/>
    <x v="44"/>
    <n v="2"/>
    <n v="0"/>
    <n v="0"/>
    <n v="0"/>
  </r>
  <r>
    <n v="2026"/>
    <x v="0"/>
    <n v="7"/>
    <x v="45"/>
    <x v="45"/>
    <n v="876"/>
    <n v="0"/>
    <n v="0"/>
    <n v="0"/>
  </r>
  <r>
    <n v="2026"/>
    <x v="0"/>
    <n v="7"/>
    <x v="46"/>
    <x v="46"/>
    <n v="1867"/>
    <n v="49.57"/>
    <n v="0"/>
    <n v="92547.19"/>
  </r>
  <r>
    <n v="2026"/>
    <x v="0"/>
    <n v="7"/>
    <x v="47"/>
    <x v="47"/>
    <n v="233"/>
    <n v="0"/>
    <n v="0"/>
    <n v="0"/>
  </r>
  <r>
    <n v="2026"/>
    <x v="0"/>
    <n v="7"/>
    <x v="48"/>
    <x v="48"/>
    <n v="666"/>
    <n v="49"/>
    <n v="0"/>
    <n v="32634"/>
  </r>
  <r>
    <n v="2026"/>
    <x v="0"/>
    <n v="7"/>
    <x v="49"/>
    <x v="49"/>
    <n v="4807"/>
    <n v="31.84"/>
    <n v="0"/>
    <n v="153054.88"/>
  </r>
  <r>
    <n v="2026"/>
    <x v="0"/>
    <n v="8"/>
    <x v="1"/>
    <x v="1"/>
    <n v="549"/>
    <n v="50.93"/>
    <n v="126.62"/>
    <n v="27960.57"/>
  </r>
  <r>
    <n v="2026"/>
    <x v="0"/>
    <n v="8"/>
    <x v="50"/>
    <x v="50"/>
    <n v="93"/>
    <n v="303.99"/>
    <n v="0"/>
    <n v="28271.07"/>
  </r>
  <r>
    <n v="2026"/>
    <x v="0"/>
    <n v="8"/>
    <x v="51"/>
    <x v="51"/>
    <n v="293"/>
    <n v="702.46"/>
    <n v="0"/>
    <n v="205820.78"/>
  </r>
  <r>
    <n v="2026"/>
    <x v="0"/>
    <n v="8"/>
    <x v="2"/>
    <x v="2"/>
    <n v="2213"/>
    <n v="695.02"/>
    <n v="0"/>
    <n v="1538079.26"/>
  </r>
  <r>
    <n v="2026"/>
    <x v="0"/>
    <n v="8"/>
    <x v="52"/>
    <x v="52"/>
    <n v="4"/>
    <n v="262.5"/>
    <n v="0"/>
    <n v="1050"/>
  </r>
  <r>
    <n v="2026"/>
    <x v="0"/>
    <n v="8"/>
    <x v="3"/>
    <x v="3"/>
    <n v="593"/>
    <n v="358.55"/>
    <n v="478.8"/>
    <n v="212620.15"/>
  </r>
  <r>
    <n v="2026"/>
    <x v="0"/>
    <n v="8"/>
    <x v="53"/>
    <x v="53"/>
    <n v="358"/>
    <n v="103.19"/>
    <n v="336.78"/>
    <n v="36942.019999999997"/>
  </r>
  <r>
    <n v="2026"/>
    <x v="0"/>
    <n v="8"/>
    <x v="54"/>
    <x v="54"/>
    <n v="4"/>
    <n v="296"/>
    <n v="383.59"/>
    <n v="1184"/>
  </r>
  <r>
    <n v="2026"/>
    <x v="0"/>
    <n v="8"/>
    <x v="5"/>
    <x v="5"/>
    <n v="3"/>
    <n v="33.33"/>
    <n v="0"/>
    <n v="99.99"/>
  </r>
  <r>
    <n v="2026"/>
    <x v="0"/>
    <n v="8"/>
    <x v="55"/>
    <x v="55"/>
    <n v="163"/>
    <n v="205.74"/>
    <n v="431.27"/>
    <n v="33535.620000000003"/>
  </r>
  <r>
    <n v="2026"/>
    <x v="0"/>
    <n v="8"/>
    <x v="56"/>
    <x v="56"/>
    <n v="37"/>
    <n v="103.05"/>
    <n v="553.86"/>
    <n v="3812.85"/>
  </r>
  <r>
    <n v="2026"/>
    <x v="0"/>
    <n v="8"/>
    <x v="57"/>
    <x v="57"/>
    <n v="1"/>
    <n v="271"/>
    <n v="0"/>
    <n v="271"/>
  </r>
  <r>
    <n v="2026"/>
    <x v="0"/>
    <n v="8"/>
    <x v="18"/>
    <x v="18"/>
    <n v="16"/>
    <n v="55.25"/>
    <n v="81.63"/>
    <n v="884"/>
  </r>
  <r>
    <n v="2026"/>
    <x v="0"/>
    <n v="8"/>
    <x v="19"/>
    <x v="19"/>
    <n v="4"/>
    <n v="349.25"/>
    <n v="0"/>
    <n v="1397"/>
  </r>
  <r>
    <n v="2026"/>
    <x v="0"/>
    <n v="8"/>
    <x v="20"/>
    <x v="20"/>
    <n v="2"/>
    <n v="29"/>
    <n v="0"/>
    <n v="58"/>
  </r>
  <r>
    <n v="2026"/>
    <x v="0"/>
    <n v="8"/>
    <x v="22"/>
    <x v="22"/>
    <n v="25"/>
    <n v="0"/>
    <n v="0"/>
    <n v="0"/>
  </r>
  <r>
    <n v="2026"/>
    <x v="0"/>
    <n v="8"/>
    <x v="24"/>
    <x v="24"/>
    <n v="64"/>
    <n v="194.34"/>
    <n v="494.39"/>
    <n v="12437.76"/>
  </r>
  <r>
    <n v="2026"/>
    <x v="0"/>
    <n v="8"/>
    <x v="25"/>
    <x v="25"/>
    <n v="3"/>
    <n v="199"/>
    <n v="494.39"/>
    <n v="597"/>
  </r>
  <r>
    <n v="2026"/>
    <x v="0"/>
    <n v="8"/>
    <x v="26"/>
    <x v="26"/>
    <n v="7"/>
    <n v="199"/>
    <n v="539.87"/>
    <n v="1393"/>
  </r>
  <r>
    <n v="2026"/>
    <x v="0"/>
    <n v="8"/>
    <x v="28"/>
    <x v="28"/>
    <n v="92"/>
    <n v="78.03"/>
    <n v="81.63"/>
    <n v="7178.76"/>
  </r>
  <r>
    <n v="2026"/>
    <x v="0"/>
    <n v="8"/>
    <x v="29"/>
    <x v="29"/>
    <n v="2"/>
    <n v="149"/>
    <n v="246.47"/>
    <n v="298"/>
  </r>
  <r>
    <n v="2026"/>
    <x v="0"/>
    <n v="8"/>
    <x v="31"/>
    <x v="31"/>
    <n v="10"/>
    <n v="78"/>
    <n v="81.63"/>
    <n v="780"/>
  </r>
  <r>
    <n v="2026"/>
    <x v="0"/>
    <n v="8"/>
    <x v="32"/>
    <x v="32"/>
    <n v="6"/>
    <n v="23"/>
    <n v="0"/>
    <n v="138"/>
  </r>
  <r>
    <n v="2026"/>
    <x v="0"/>
    <n v="8"/>
    <x v="33"/>
    <x v="33"/>
    <n v="1"/>
    <n v="2983"/>
    <n v="3087.82"/>
    <n v="2983"/>
  </r>
  <r>
    <n v="2026"/>
    <x v="0"/>
    <n v="8"/>
    <x v="34"/>
    <x v="34"/>
    <n v="57"/>
    <n v="287.5"/>
    <n v="0"/>
    <n v="16387.5"/>
  </r>
  <r>
    <n v="2026"/>
    <x v="0"/>
    <n v="8"/>
    <x v="35"/>
    <x v="35"/>
    <n v="169"/>
    <n v="396.25"/>
    <n v="0"/>
    <n v="66966.25"/>
  </r>
  <r>
    <n v="2026"/>
    <x v="0"/>
    <n v="8"/>
    <x v="36"/>
    <x v="36"/>
    <n v="144"/>
    <n v="509.11"/>
    <n v="0"/>
    <n v="73311.839999999997"/>
  </r>
  <r>
    <n v="2026"/>
    <x v="0"/>
    <n v="8"/>
    <x v="37"/>
    <x v="37"/>
    <n v="75"/>
    <n v="659.07"/>
    <n v="0"/>
    <n v="49430.25"/>
  </r>
  <r>
    <n v="2026"/>
    <x v="0"/>
    <n v="8"/>
    <x v="38"/>
    <x v="38"/>
    <n v="2020"/>
    <n v="547.13"/>
    <n v="0"/>
    <n v="1105202.6000000001"/>
  </r>
  <r>
    <n v="2026"/>
    <x v="0"/>
    <n v="8"/>
    <x v="58"/>
    <x v="58"/>
    <n v="669"/>
    <n v="590.05999999999995"/>
    <n v="0"/>
    <n v="394750.14"/>
  </r>
  <r>
    <n v="2026"/>
    <x v="0"/>
    <n v="8"/>
    <x v="59"/>
    <x v="59"/>
    <n v="45"/>
    <n v="1594.19"/>
    <n v="0"/>
    <n v="71738.55"/>
  </r>
  <r>
    <n v="2026"/>
    <x v="0"/>
    <n v="8"/>
    <x v="39"/>
    <x v="39"/>
    <n v="42245"/>
    <n v="0"/>
    <n v="0"/>
    <n v="0"/>
  </r>
  <r>
    <n v="2026"/>
    <x v="0"/>
    <n v="8"/>
    <x v="60"/>
    <x v="60"/>
    <n v="1044"/>
    <n v="0"/>
    <n v="0"/>
    <n v="0"/>
  </r>
  <r>
    <n v="2026"/>
    <x v="0"/>
    <n v="8"/>
    <x v="61"/>
    <x v="61"/>
    <n v="17"/>
    <n v="47.5"/>
    <n v="0"/>
    <n v="807.5"/>
  </r>
  <r>
    <n v="2026"/>
    <x v="0"/>
    <n v="8"/>
    <x v="40"/>
    <x v="40"/>
    <n v="49"/>
    <n v="902.53"/>
    <n v="0"/>
    <n v="44223.97"/>
  </r>
  <r>
    <n v="2026"/>
    <x v="0"/>
    <n v="8"/>
    <x v="62"/>
    <x v="62"/>
    <n v="209"/>
    <n v="428.75"/>
    <n v="0"/>
    <n v="89608.75"/>
  </r>
  <r>
    <n v="2026"/>
    <x v="0"/>
    <n v="8"/>
    <x v="63"/>
    <x v="63"/>
    <n v="3"/>
    <n v="553.75"/>
    <n v="0"/>
    <n v="1661.25"/>
  </r>
  <r>
    <n v="2026"/>
    <x v="0"/>
    <n v="8"/>
    <x v="41"/>
    <x v="41"/>
    <n v="3"/>
    <n v="49"/>
    <n v="0"/>
    <n v="147"/>
  </r>
  <r>
    <n v="2026"/>
    <x v="0"/>
    <n v="8"/>
    <x v="46"/>
    <x v="46"/>
    <n v="98"/>
    <n v="46.17"/>
    <n v="0"/>
    <n v="4524.66"/>
  </r>
  <r>
    <n v="2026"/>
    <x v="0"/>
    <n v="8"/>
    <x v="47"/>
    <x v="47"/>
    <n v="23"/>
    <n v="0"/>
    <n v="0"/>
    <n v="0"/>
  </r>
  <r>
    <n v="2026"/>
    <x v="0"/>
    <n v="8"/>
    <x v="48"/>
    <x v="48"/>
    <n v="25"/>
    <n v="49"/>
    <n v="0"/>
    <n v="1225"/>
  </r>
  <r>
    <n v="2026"/>
    <x v="0"/>
    <n v="8"/>
    <x v="64"/>
    <x v="64"/>
    <n v="787"/>
    <n v="0"/>
    <n v="0"/>
    <n v="0"/>
  </r>
  <r>
    <n v="2026"/>
    <x v="0"/>
    <n v="8"/>
    <x v="49"/>
    <x v="49"/>
    <n v="1058"/>
    <n v="11.14"/>
    <n v="0"/>
    <n v="11786.12"/>
  </r>
  <r>
    <n v="2026"/>
    <x v="0"/>
    <n v="7"/>
    <x v="65"/>
    <x v="65"/>
    <n v="111"/>
    <n v="62.24"/>
    <n v="0"/>
    <n v="6908.64"/>
  </r>
  <r>
    <n v="2026"/>
    <x v="0"/>
    <n v="7"/>
    <x v="66"/>
    <x v="66"/>
    <n v="2"/>
    <n v="24"/>
    <n v="0"/>
    <n v="48"/>
  </r>
  <r>
    <n v="2026"/>
    <x v="0"/>
    <n v="7"/>
    <x v="67"/>
    <x v="67"/>
    <n v="19"/>
    <n v="0"/>
    <n v="0"/>
    <n v="0"/>
  </r>
  <r>
    <n v="2026"/>
    <x v="0"/>
    <n v="7"/>
    <x v="68"/>
    <x v="68"/>
    <n v="2458"/>
    <n v="267.77999999999997"/>
    <n v="0"/>
    <n v="658203.24"/>
  </r>
  <r>
    <n v="2026"/>
    <x v="0"/>
    <n v="7"/>
    <x v="69"/>
    <x v="69"/>
    <n v="59"/>
    <n v="490.19"/>
    <n v="0"/>
    <n v="28921.21"/>
  </r>
  <r>
    <n v="2026"/>
    <x v="0"/>
    <n v="7"/>
    <x v="49"/>
    <x v="49"/>
    <n v="232"/>
    <n v="17.850000000000001"/>
    <n v="0"/>
    <n v="4141.2"/>
  </r>
  <r>
    <n v="2026"/>
    <x v="0"/>
    <n v="8"/>
    <x v="65"/>
    <x v="65"/>
    <n v="4"/>
    <n v="104"/>
    <n v="0"/>
    <n v="416"/>
  </r>
  <r>
    <n v="2026"/>
    <x v="0"/>
    <n v="8"/>
    <x v="67"/>
    <x v="67"/>
    <n v="13"/>
    <n v="0"/>
    <n v="0"/>
    <n v="0"/>
  </r>
  <r>
    <n v="2026"/>
    <x v="0"/>
    <n v="8"/>
    <x v="68"/>
    <x v="68"/>
    <n v="20"/>
    <n v="437"/>
    <n v="0"/>
    <n v="8740"/>
  </r>
  <r>
    <n v="2026"/>
    <x v="0"/>
    <n v="8"/>
    <x v="69"/>
    <x v="69"/>
    <n v="9"/>
    <n v="659"/>
    <n v="0"/>
    <n v="5931"/>
  </r>
  <r>
    <n v="2026"/>
    <x v="0"/>
    <n v="8"/>
    <x v="49"/>
    <x v="49"/>
    <n v="10"/>
    <n v="20.39"/>
    <n v="0"/>
    <n v="203.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1E175F-FBBB-4B3D-AD81-F749D2768AEA}" name="Pivottabel3" cacheId="21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0">
        <item h="1" x="0"/>
        <item h="1" x="21"/>
        <item x="1"/>
        <item x="12"/>
        <item h="1" x="17"/>
        <item x="18"/>
        <item x="20"/>
        <item x="22"/>
        <item h="1" x="23"/>
        <item x="28"/>
        <item x="31"/>
        <item x="50"/>
        <item x="51"/>
        <item x="52"/>
        <item x="3"/>
        <item x="53"/>
        <item x="54"/>
        <item x="4"/>
        <item x="5"/>
        <item x="6"/>
        <item x="55"/>
        <item x="7"/>
        <item h="1" x="8"/>
        <item x="9"/>
        <item x="10"/>
        <item x="11"/>
        <item x="56"/>
        <item x="13"/>
        <item x="14"/>
        <item x="15"/>
        <item h="1" x="16"/>
        <item h="1" x="57"/>
        <item x="19"/>
        <item x="24"/>
        <item x="25"/>
        <item x="26"/>
        <item h="1" x="27"/>
        <item x="29"/>
        <item h="1" x="30"/>
        <item x="32"/>
        <item x="33"/>
        <item x="34"/>
        <item x="35"/>
        <item x="36"/>
        <item x="37"/>
        <item x="38"/>
        <item x="58"/>
        <item x="59"/>
        <item h="1" x="39"/>
        <item h="1" x="60"/>
        <item h="1" x="61"/>
        <item h="1" x="40"/>
        <item h="1" x="62"/>
        <item h="1" x="63"/>
        <item x="65"/>
        <item h="1" x="66"/>
        <item x="67"/>
        <item x="68"/>
        <item x="69"/>
        <item h="1" x="42"/>
        <item h="1" x="43"/>
        <item h="1" x="44"/>
        <item h="1" x="45"/>
        <item h="1" x="46"/>
        <item x="47"/>
        <item x="48"/>
        <item h="1" x="64"/>
        <item h="1" x="49"/>
        <item h="1" x="2"/>
        <item h="1"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0">
        <item x="12"/>
        <item x="68"/>
        <item x="19"/>
        <item x="24"/>
        <item x="26"/>
        <item x="25"/>
        <item x="22"/>
        <item x="18"/>
        <item x="3"/>
        <item x="4"/>
        <item x="6"/>
        <item x="11"/>
        <item x="10"/>
        <item x="15"/>
        <item x="7"/>
        <item x="9"/>
        <item x="14"/>
        <item x="13"/>
        <item x="5"/>
        <item x="54"/>
        <item x="55"/>
        <item x="56"/>
        <item x="53"/>
        <item x="33"/>
        <item x="32"/>
        <item x="46"/>
        <item x="40"/>
        <item x="60"/>
        <item x="34"/>
        <item x="35"/>
        <item x="2"/>
        <item x="39"/>
        <item x="31"/>
        <item x="51"/>
        <item x="52"/>
        <item x="63"/>
        <item x="50"/>
        <item x="38"/>
        <item x="58"/>
        <item x="29"/>
        <item x="48"/>
        <item x="47"/>
        <item x="69"/>
        <item x="65"/>
        <item x="67"/>
        <item x="28"/>
        <item x="59"/>
        <item x="36"/>
        <item x="62"/>
        <item x="37"/>
        <item x="1"/>
        <item x="20"/>
        <item x="45"/>
        <item x="64"/>
        <item x="0"/>
        <item x="21"/>
        <item x="17"/>
        <item x="49"/>
        <item x="61"/>
        <item x="41"/>
        <item x="42"/>
        <item x="43"/>
        <item x="44"/>
        <item x="27"/>
        <item x="16"/>
        <item x="23"/>
        <item x="66"/>
        <item x="8"/>
        <item x="30"/>
        <item x="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2"/>
      <x v="50"/>
    </i>
    <i>
      <x v="3"/>
      <x/>
    </i>
    <i>
      <x v="5"/>
      <x v="7"/>
    </i>
    <i>
      <x v="6"/>
      <x v="51"/>
    </i>
    <i>
      <x v="7"/>
      <x v="6"/>
    </i>
    <i>
      <x v="9"/>
      <x v="45"/>
    </i>
    <i>
      <x v="10"/>
      <x v="32"/>
    </i>
    <i>
      <x v="11"/>
      <x v="36"/>
    </i>
    <i>
      <x v="12"/>
      <x v="33"/>
    </i>
    <i>
      <x v="13"/>
      <x v="34"/>
    </i>
    <i>
      <x v="14"/>
      <x v="8"/>
    </i>
    <i>
      <x v="15"/>
      <x v="22"/>
    </i>
    <i>
      <x v="16"/>
      <x v="19"/>
    </i>
    <i>
      <x v="17"/>
      <x v="9"/>
    </i>
    <i>
      <x v="18"/>
      <x v="18"/>
    </i>
    <i>
      <x v="19"/>
      <x v="10"/>
    </i>
    <i>
      <x v="20"/>
      <x v="20"/>
    </i>
    <i>
      <x v="21"/>
      <x v="14"/>
    </i>
    <i>
      <x v="23"/>
      <x v="15"/>
    </i>
    <i>
      <x v="24"/>
      <x v="12"/>
    </i>
    <i>
      <x v="25"/>
      <x v="11"/>
    </i>
    <i>
      <x v="26"/>
      <x v="21"/>
    </i>
    <i>
      <x v="27"/>
      <x v="17"/>
    </i>
    <i>
      <x v="28"/>
      <x v="16"/>
    </i>
    <i>
      <x v="29"/>
      <x v="13"/>
    </i>
    <i>
      <x v="32"/>
      <x v="2"/>
    </i>
    <i>
      <x v="33"/>
      <x v="3"/>
    </i>
    <i>
      <x v="34"/>
      <x v="5"/>
    </i>
    <i>
      <x v="35"/>
      <x v="4"/>
    </i>
    <i>
      <x v="37"/>
      <x v="39"/>
    </i>
    <i>
      <x v="39"/>
      <x v="24"/>
    </i>
    <i>
      <x v="40"/>
      <x v="23"/>
    </i>
    <i>
      <x v="41"/>
      <x v="28"/>
    </i>
    <i>
      <x v="42"/>
      <x v="29"/>
    </i>
    <i>
      <x v="43"/>
      <x v="47"/>
    </i>
    <i>
      <x v="44"/>
      <x v="49"/>
    </i>
    <i>
      <x v="45"/>
      <x v="37"/>
    </i>
    <i>
      <x v="46"/>
      <x v="38"/>
    </i>
    <i>
      <x v="47"/>
      <x v="46"/>
    </i>
    <i>
      <x v="54"/>
      <x v="43"/>
    </i>
    <i>
      <x v="56"/>
      <x v="44"/>
    </i>
    <i>
      <x v="57"/>
      <x v="1"/>
    </i>
    <i>
      <x v="58"/>
      <x v="42"/>
    </i>
    <i>
      <x v="64"/>
      <x v="41"/>
    </i>
    <i>
      <x v="65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14743</v>
      </c>
    </row>
    <row r="6" spans="1:3" x14ac:dyDescent="0.2">
      <c r="A6">
        <v>14</v>
      </c>
      <c r="B6" t="s">
        <v>19</v>
      </c>
      <c r="C6" s="15">
        <v>764</v>
      </c>
    </row>
    <row r="7" spans="1:3" x14ac:dyDescent="0.2">
      <c r="A7">
        <v>20</v>
      </c>
      <c r="B7" t="s">
        <v>22</v>
      </c>
      <c r="C7" s="15">
        <v>357</v>
      </c>
    </row>
    <row r="8" spans="1:3" x14ac:dyDescent="0.2">
      <c r="A8">
        <v>29</v>
      </c>
      <c r="B8" t="s">
        <v>187</v>
      </c>
      <c r="C8" s="15">
        <v>11</v>
      </c>
    </row>
    <row r="9" spans="1:3" x14ac:dyDescent="0.2">
      <c r="A9">
        <v>30</v>
      </c>
      <c r="B9" t="s">
        <v>27</v>
      </c>
      <c r="C9" s="15">
        <v>246</v>
      </c>
    </row>
    <row r="10" spans="1:3" x14ac:dyDescent="0.2">
      <c r="A10">
        <v>40</v>
      </c>
      <c r="B10" t="s">
        <v>29</v>
      </c>
      <c r="C10" s="15">
        <v>324</v>
      </c>
    </row>
    <row r="11" spans="1:3" x14ac:dyDescent="0.2">
      <c r="A11">
        <v>50</v>
      </c>
      <c r="B11" t="s">
        <v>31</v>
      </c>
      <c r="C11" s="15">
        <v>15</v>
      </c>
    </row>
    <row r="12" spans="1:3" x14ac:dyDescent="0.2">
      <c r="A12">
        <v>100</v>
      </c>
      <c r="B12" t="s">
        <v>41</v>
      </c>
      <c r="C12" s="15">
        <v>93</v>
      </c>
    </row>
    <row r="13" spans="1:3" x14ac:dyDescent="0.2">
      <c r="A13">
        <v>101</v>
      </c>
      <c r="B13" t="s">
        <v>43</v>
      </c>
      <c r="C13" s="15">
        <v>293</v>
      </c>
    </row>
    <row r="14" spans="1:3" x14ac:dyDescent="0.2">
      <c r="A14">
        <v>104</v>
      </c>
      <c r="B14" t="s">
        <v>46</v>
      </c>
      <c r="C14" s="15">
        <v>4</v>
      </c>
    </row>
    <row r="15" spans="1:3" x14ac:dyDescent="0.2">
      <c r="A15">
        <v>105</v>
      </c>
      <c r="B15" t="s">
        <v>47</v>
      </c>
      <c r="C15" s="15">
        <v>661</v>
      </c>
    </row>
    <row r="16" spans="1:3" x14ac:dyDescent="0.2">
      <c r="A16">
        <v>106</v>
      </c>
      <c r="B16" t="s">
        <v>48</v>
      </c>
      <c r="C16" s="15">
        <v>358</v>
      </c>
    </row>
    <row r="17" spans="1:3" x14ac:dyDescent="0.2">
      <c r="A17">
        <v>107</v>
      </c>
      <c r="B17" t="s">
        <v>49</v>
      </c>
      <c r="C17" s="15">
        <v>4</v>
      </c>
    </row>
    <row r="18" spans="1:3" x14ac:dyDescent="0.2">
      <c r="A18">
        <v>110</v>
      </c>
      <c r="B18" t="s">
        <v>53</v>
      </c>
      <c r="C18" s="15">
        <v>14995</v>
      </c>
    </row>
    <row r="19" spans="1:3" x14ac:dyDescent="0.2">
      <c r="A19">
        <v>114</v>
      </c>
      <c r="B19" t="s">
        <v>58</v>
      </c>
      <c r="C19" s="15">
        <v>78</v>
      </c>
    </row>
    <row r="20" spans="1:3" x14ac:dyDescent="0.2">
      <c r="A20">
        <v>115</v>
      </c>
      <c r="B20" t="s">
        <v>59</v>
      </c>
      <c r="C20" s="15">
        <v>191</v>
      </c>
    </row>
    <row r="21" spans="1:3" x14ac:dyDescent="0.2">
      <c r="A21">
        <v>116</v>
      </c>
      <c r="B21" t="s">
        <v>60</v>
      </c>
      <c r="C21" s="15">
        <v>163</v>
      </c>
    </row>
    <row r="22" spans="1:3" x14ac:dyDescent="0.2">
      <c r="A22">
        <v>120</v>
      </c>
      <c r="B22" t="s">
        <v>64</v>
      </c>
      <c r="C22" s="15">
        <v>958</v>
      </c>
    </row>
    <row r="23" spans="1:3" x14ac:dyDescent="0.2">
      <c r="A23">
        <v>125</v>
      </c>
      <c r="B23" t="s">
        <v>69</v>
      </c>
      <c r="C23" s="15">
        <v>185</v>
      </c>
    </row>
    <row r="24" spans="1:3" x14ac:dyDescent="0.2">
      <c r="A24">
        <v>130</v>
      </c>
      <c r="B24" t="s">
        <v>70</v>
      </c>
      <c r="C24" s="15">
        <v>4434</v>
      </c>
    </row>
    <row r="25" spans="1:3" x14ac:dyDescent="0.2">
      <c r="A25">
        <v>135</v>
      </c>
      <c r="B25" t="s">
        <v>72</v>
      </c>
      <c r="C25" s="15">
        <v>34</v>
      </c>
    </row>
    <row r="26" spans="1:3" x14ac:dyDescent="0.2">
      <c r="A26">
        <v>136</v>
      </c>
      <c r="B26" t="s">
        <v>73</v>
      </c>
      <c r="C26" s="15">
        <v>37</v>
      </c>
    </row>
    <row r="27" spans="1:3" x14ac:dyDescent="0.2">
      <c r="A27">
        <v>140</v>
      </c>
      <c r="B27" t="s">
        <v>74</v>
      </c>
      <c r="C27" s="15">
        <v>105</v>
      </c>
    </row>
    <row r="28" spans="1:3" x14ac:dyDescent="0.2">
      <c r="A28">
        <v>145</v>
      </c>
      <c r="B28" t="s">
        <v>75</v>
      </c>
      <c r="C28" s="15">
        <v>22</v>
      </c>
    </row>
    <row r="29" spans="1:3" x14ac:dyDescent="0.2">
      <c r="A29">
        <v>150</v>
      </c>
      <c r="B29" t="s">
        <v>76</v>
      </c>
      <c r="C29" s="15">
        <v>120</v>
      </c>
    </row>
    <row r="30" spans="1:3" x14ac:dyDescent="0.2">
      <c r="A30">
        <v>210</v>
      </c>
      <c r="B30" t="s">
        <v>79</v>
      </c>
      <c r="C30" s="15">
        <v>8</v>
      </c>
    </row>
    <row r="31" spans="1:3" x14ac:dyDescent="0.2">
      <c r="A31">
        <v>310</v>
      </c>
      <c r="B31" t="s">
        <v>82</v>
      </c>
      <c r="C31" s="15">
        <v>309</v>
      </c>
    </row>
    <row r="32" spans="1:3" x14ac:dyDescent="0.2">
      <c r="A32">
        <v>320</v>
      </c>
      <c r="B32" t="s">
        <v>84</v>
      </c>
      <c r="C32" s="15">
        <v>9</v>
      </c>
    </row>
    <row r="33" spans="1:3" x14ac:dyDescent="0.2">
      <c r="A33">
        <v>330</v>
      </c>
      <c r="B33" t="s">
        <v>87</v>
      </c>
      <c r="C33" s="15">
        <v>36</v>
      </c>
    </row>
    <row r="34" spans="1:3" x14ac:dyDescent="0.2">
      <c r="A34">
        <v>410</v>
      </c>
      <c r="B34" t="s">
        <v>91</v>
      </c>
      <c r="C34" s="15">
        <v>3</v>
      </c>
    </row>
    <row r="35" spans="1:3" x14ac:dyDescent="0.2">
      <c r="A35">
        <v>510</v>
      </c>
      <c r="B35" t="s">
        <v>101</v>
      </c>
      <c r="C35" s="15">
        <v>15</v>
      </c>
    </row>
    <row r="36" spans="1:3" x14ac:dyDescent="0.2">
      <c r="A36">
        <v>620</v>
      </c>
      <c r="B36" t="s">
        <v>120</v>
      </c>
      <c r="C36" s="15">
        <v>227</v>
      </c>
    </row>
    <row r="37" spans="1:3" x14ac:dyDescent="0.2">
      <c r="A37">
        <v>710</v>
      </c>
      <c r="B37" t="s">
        <v>135</v>
      </c>
      <c r="C37" s="15">
        <v>158</v>
      </c>
    </row>
    <row r="38" spans="1:3" x14ac:dyDescent="0.2">
      <c r="A38">
        <v>720</v>
      </c>
      <c r="B38" t="s">
        <v>136</v>
      </c>
      <c r="C38" s="15">
        <v>203</v>
      </c>
    </row>
    <row r="39" spans="1:3" x14ac:dyDescent="0.2">
      <c r="A39">
        <v>730</v>
      </c>
      <c r="B39" t="s">
        <v>137</v>
      </c>
      <c r="C39" s="15">
        <v>336</v>
      </c>
    </row>
    <row r="40" spans="1:3" x14ac:dyDescent="0.2">
      <c r="A40">
        <v>740</v>
      </c>
      <c r="B40" t="s">
        <v>139</v>
      </c>
      <c r="C40" s="15">
        <v>140</v>
      </c>
    </row>
    <row r="41" spans="1:3" x14ac:dyDescent="0.2">
      <c r="A41">
        <v>750</v>
      </c>
      <c r="B41" t="s">
        <v>142</v>
      </c>
      <c r="C41" s="15">
        <v>2196</v>
      </c>
    </row>
    <row r="42" spans="1:3" x14ac:dyDescent="0.2">
      <c r="A42">
        <v>760</v>
      </c>
      <c r="B42" t="s">
        <v>144</v>
      </c>
      <c r="C42" s="15">
        <v>669</v>
      </c>
    </row>
    <row r="43" spans="1:3" x14ac:dyDescent="0.2">
      <c r="A43">
        <v>765</v>
      </c>
      <c r="B43" t="s">
        <v>145</v>
      </c>
      <c r="C43" s="15">
        <v>45</v>
      </c>
    </row>
    <row r="44" spans="1:3" x14ac:dyDescent="0.2">
      <c r="A44">
        <v>930</v>
      </c>
      <c r="B44" t="s">
        <v>158</v>
      </c>
      <c r="C44" s="15">
        <v>115</v>
      </c>
    </row>
    <row r="45" spans="1:3" x14ac:dyDescent="0.2">
      <c r="A45">
        <v>940</v>
      </c>
      <c r="B45" t="s">
        <v>161</v>
      </c>
      <c r="C45" s="15">
        <v>32</v>
      </c>
    </row>
    <row r="46" spans="1:3" x14ac:dyDescent="0.2">
      <c r="A46">
        <v>945</v>
      </c>
      <c r="B46" t="s">
        <v>162</v>
      </c>
      <c r="C46" s="15">
        <v>2478</v>
      </c>
    </row>
    <row r="47" spans="1:3" x14ac:dyDescent="0.2">
      <c r="A47">
        <v>950</v>
      </c>
      <c r="B47" t="s">
        <v>163</v>
      </c>
      <c r="C47" s="15">
        <v>68</v>
      </c>
    </row>
    <row r="48" spans="1:3" x14ac:dyDescent="0.2">
      <c r="A48">
        <v>996</v>
      </c>
      <c r="B48" t="s">
        <v>176</v>
      </c>
      <c r="C48" s="15">
        <v>256</v>
      </c>
    </row>
    <row r="49" spans="1:3" x14ac:dyDescent="0.2">
      <c r="A49">
        <v>997</v>
      </c>
      <c r="B49" t="s">
        <v>177</v>
      </c>
      <c r="C49" s="15">
        <v>691</v>
      </c>
    </row>
    <row r="50" spans="1:3" x14ac:dyDescent="0.2">
      <c r="A50" t="s">
        <v>185</v>
      </c>
      <c r="C50" s="15">
        <v>47189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topLeftCell="A39" workbookViewId="0"/>
  </sheetViews>
  <sheetFormatPr defaultRowHeight="12.75" x14ac:dyDescent="0.2"/>
  <cols>
    <col min="1" max="1" width="8.7109375" style="2" customWidth="1"/>
    <col min="2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2026</v>
      </c>
      <c r="B2" s="1" t="str">
        <f>_xlfn.CONCAT(A2,"-01")</f>
        <v>2026-01</v>
      </c>
      <c r="C2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6</v>
      </c>
      <c r="G2" s="14">
        <v>300</v>
      </c>
      <c r="H2" s="14">
        <v>0</v>
      </c>
      <c r="I2" s="14">
        <v>1800</v>
      </c>
    </row>
    <row r="3" spans="1:9" x14ac:dyDescent="0.2">
      <c r="A3" s="2">
        <v>2026</v>
      </c>
      <c r="B3" s="1" t="str">
        <f t="shared" ref="B3:B66" si="0">_xlfn.CONCAT(A3,"-01")</f>
        <v>2026-01</v>
      </c>
      <c r="C3">
        <v>7</v>
      </c>
      <c r="D3">
        <v>10</v>
      </c>
      <c r="E3" t="str">
        <f>VLOOKUP(D3,Statistikkoder!$A$1:$C$172,2,FALSE)</f>
        <v>    Voksen gående                    </v>
      </c>
      <c r="F3" s="15">
        <v>14194</v>
      </c>
      <c r="G3" s="14">
        <v>48.93</v>
      </c>
      <c r="H3" s="14">
        <v>76.739999999999995</v>
      </c>
      <c r="I3" s="14">
        <v>694512.42</v>
      </c>
    </row>
    <row r="4" spans="1:9" x14ac:dyDescent="0.2">
      <c r="A4" s="2">
        <v>2026</v>
      </c>
      <c r="B4" s="1" t="str">
        <f t="shared" si="0"/>
        <v>2026-01</v>
      </c>
      <c r="C4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374</v>
      </c>
      <c r="G4" s="14">
        <v>771.99</v>
      </c>
      <c r="H4" s="14">
        <v>0</v>
      </c>
      <c r="I4" s="14">
        <v>288724.26</v>
      </c>
    </row>
    <row r="5" spans="1:9" x14ac:dyDescent="0.2">
      <c r="A5" s="2">
        <v>2026</v>
      </c>
      <c r="B5" s="1" t="str">
        <f t="shared" si="0"/>
        <v>2026-01</v>
      </c>
      <c r="C5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68</v>
      </c>
      <c r="G5" s="14">
        <v>0</v>
      </c>
      <c r="H5" s="14">
        <v>0</v>
      </c>
      <c r="I5" s="14">
        <v>0</v>
      </c>
    </row>
    <row r="6" spans="1:9" x14ac:dyDescent="0.2">
      <c r="A6" s="2">
        <v>2026</v>
      </c>
      <c r="B6" s="1" t="str">
        <f t="shared" si="0"/>
        <v>2026-01</v>
      </c>
      <c r="C6">
        <v>7</v>
      </c>
      <c r="D6">
        <v>110</v>
      </c>
      <c r="E6" t="str">
        <f>VLOOKUP(D6,Statistikkoder!$A$1:$C$172,2,FALSE)</f>
        <v>    Bil &lt; 1,95 m                            </v>
      </c>
      <c r="F6" s="15">
        <v>14995</v>
      </c>
      <c r="G6" s="14">
        <v>188.25</v>
      </c>
      <c r="H6" s="14">
        <v>402.78</v>
      </c>
      <c r="I6" s="14">
        <v>2822808.75</v>
      </c>
    </row>
    <row r="7" spans="1:9" x14ac:dyDescent="0.2">
      <c r="A7" s="2">
        <v>2026</v>
      </c>
      <c r="B7" s="1" t="str">
        <f t="shared" si="0"/>
        <v>2026-01</v>
      </c>
      <c r="C7">
        <v>7</v>
      </c>
      <c r="D7">
        <v>114</v>
      </c>
      <c r="E7" t="str">
        <f>VLOOKUP(D7,Statistikkoder!$A$1:$C$172,2,FALSE)</f>
        <v>    Bil Fribillet                            </v>
      </c>
      <c r="F7" s="15">
        <v>75</v>
      </c>
      <c r="G7" s="14">
        <v>58.67</v>
      </c>
      <c r="H7" s="14">
        <v>0</v>
      </c>
      <c r="I7" s="14">
        <v>4400.25</v>
      </c>
    </row>
    <row r="8" spans="1:9" x14ac:dyDescent="0.2">
      <c r="A8" s="2">
        <v>2026</v>
      </c>
      <c r="B8" s="1" t="str">
        <f t="shared" si="0"/>
        <v>2026-01</v>
      </c>
      <c r="C8">
        <v>7</v>
      </c>
      <c r="D8">
        <v>115</v>
      </c>
      <c r="E8" t="str">
        <f>VLOOKUP(D8,Statistikkoder!$A$1:$C$172,2,FALSE)</f>
        <v>    Bil &lt; 1,95 m med anhænger                </v>
      </c>
      <c r="F8" s="15">
        <v>191</v>
      </c>
      <c r="G8" s="14">
        <v>197.96</v>
      </c>
      <c r="H8" s="14">
        <v>504.48</v>
      </c>
      <c r="I8" s="14">
        <v>37810.36</v>
      </c>
    </row>
    <row r="9" spans="1:9" x14ac:dyDescent="0.2">
      <c r="A9" s="2">
        <v>2026</v>
      </c>
      <c r="B9" s="1" t="str">
        <f t="shared" si="0"/>
        <v>2026-01</v>
      </c>
      <c r="C9">
        <v>7</v>
      </c>
      <c r="D9">
        <v>120</v>
      </c>
      <c r="E9" t="str">
        <f>VLOOKUP(D9,Statistikkoder!$A$1:$C$172,2,FALSE)</f>
        <v>    Bil &gt; 1,95 m                            </v>
      </c>
      <c r="F9" s="15">
        <v>958</v>
      </c>
      <c r="G9" s="14">
        <v>341.07</v>
      </c>
      <c r="H9" s="14">
        <v>501.63</v>
      </c>
      <c r="I9" s="14">
        <v>326745.06</v>
      </c>
    </row>
    <row r="10" spans="1:9" x14ac:dyDescent="0.2">
      <c r="A10" s="2">
        <v>2026</v>
      </c>
      <c r="B10" s="1" t="str">
        <f t="shared" si="0"/>
        <v>2026-01</v>
      </c>
      <c r="C10">
        <v>7</v>
      </c>
      <c r="D10">
        <v>124</v>
      </c>
      <c r="E10" t="str">
        <f>VLOOKUP(D10,Statistikkoder!$A$1:$C$172,2,FALSE)</f>
        <v xml:space="preserve">    Bil med anhænger Fribillet              </v>
      </c>
      <c r="F10" s="15">
        <v>2</v>
      </c>
      <c r="G10" s="14">
        <v>200</v>
      </c>
      <c r="H10" s="14">
        <v>0</v>
      </c>
      <c r="I10" s="14">
        <v>400</v>
      </c>
    </row>
    <row r="11" spans="1:9" x14ac:dyDescent="0.2">
      <c r="A11" s="2">
        <v>2026</v>
      </c>
      <c r="B11" s="1" t="str">
        <f t="shared" si="0"/>
        <v>2026-01</v>
      </c>
      <c r="C11">
        <v>7</v>
      </c>
      <c r="D11">
        <v>125</v>
      </c>
      <c r="E11" t="str">
        <f>VLOOKUP(D11,Statistikkoder!$A$1:$C$172,2,FALSE)</f>
        <v>    Bil &gt; 1,95 m med anhænger                </v>
      </c>
      <c r="F11" s="15">
        <v>185</v>
      </c>
      <c r="G11" s="14">
        <v>191.44</v>
      </c>
      <c r="H11" s="14">
        <v>440.27</v>
      </c>
      <c r="I11" s="14">
        <v>35416.400000000001</v>
      </c>
    </row>
    <row r="12" spans="1:9" x14ac:dyDescent="0.2">
      <c r="A12" s="2">
        <v>2026</v>
      </c>
      <c r="B12" s="1" t="str">
        <f t="shared" si="0"/>
        <v>2026-01</v>
      </c>
      <c r="C12">
        <v>7</v>
      </c>
      <c r="D12">
        <v>130</v>
      </c>
      <c r="E12" t="str">
        <f>VLOOKUP(D12,Statistikkoder!$A$1:$C$172,2,FALSE)</f>
        <v>    Bil &lt; 1,95 m pensionist                  </v>
      </c>
      <c r="F12" s="15">
        <v>4434</v>
      </c>
      <c r="G12" s="14">
        <v>99.38</v>
      </c>
      <c r="H12" s="14">
        <v>216.56</v>
      </c>
      <c r="I12" s="14">
        <v>440650.92</v>
      </c>
    </row>
    <row r="13" spans="1:9" x14ac:dyDescent="0.2">
      <c r="A13" s="2">
        <v>2026</v>
      </c>
      <c r="B13" s="1" t="str">
        <f t="shared" si="0"/>
        <v>2026-01</v>
      </c>
      <c r="C13">
        <v>7</v>
      </c>
      <c r="D13">
        <v>135</v>
      </c>
      <c r="E13" t="str">
        <f>VLOOKUP(D13,Statistikkoder!$A$1:$C$172,2,FALSE)</f>
        <v>    Bil &lt; 1,95 m med anhænger pensionist    </v>
      </c>
      <c r="F13" s="15">
        <v>34</v>
      </c>
      <c r="G13" s="14">
        <v>99</v>
      </c>
      <c r="H13" s="14">
        <v>432.56</v>
      </c>
      <c r="I13" s="14">
        <v>3366</v>
      </c>
    </row>
    <row r="14" spans="1:9" x14ac:dyDescent="0.2">
      <c r="A14" s="2">
        <v>2026</v>
      </c>
      <c r="B14" s="1" t="str">
        <f t="shared" si="0"/>
        <v>2026-01</v>
      </c>
      <c r="C14">
        <v>7</v>
      </c>
      <c r="D14">
        <v>14</v>
      </c>
      <c r="E14" t="str">
        <f>VLOOKUP(D14,Statistikkoder!$A$1:$C$172,2,FALSE)</f>
        <v xml:space="preserve">    DSB togrejsende                         </v>
      </c>
      <c r="F14" s="15">
        <v>764</v>
      </c>
      <c r="G14" s="14">
        <v>0</v>
      </c>
      <c r="H14" s="14">
        <v>0</v>
      </c>
      <c r="I14" s="14">
        <v>0</v>
      </c>
    </row>
    <row r="15" spans="1:9" x14ac:dyDescent="0.2">
      <c r="A15" s="2">
        <v>2026</v>
      </c>
      <c r="B15" s="1" t="str">
        <f t="shared" si="0"/>
        <v>2026-01</v>
      </c>
      <c r="C15">
        <v>7</v>
      </c>
      <c r="D15">
        <v>140</v>
      </c>
      <c r="E15" t="str">
        <f>VLOOKUP(D15,Statistikkoder!$A$1:$C$172,2,FALSE)</f>
        <v>    Bil &gt; 1,95 m pensionist              </v>
      </c>
      <c r="F15" s="15">
        <v>105</v>
      </c>
      <c r="G15" s="14">
        <v>99.48</v>
      </c>
      <c r="H15" s="14">
        <v>272.38</v>
      </c>
      <c r="I15" s="14">
        <v>10445.4</v>
      </c>
    </row>
    <row r="16" spans="1:9" x14ac:dyDescent="0.2">
      <c r="A16" s="2">
        <v>2026</v>
      </c>
      <c r="B16" s="1" t="str">
        <f t="shared" si="0"/>
        <v>2026-01</v>
      </c>
      <c r="C16">
        <v>7</v>
      </c>
      <c r="D16">
        <v>145</v>
      </c>
      <c r="E16" t="str">
        <f>VLOOKUP(D16,Statistikkoder!$A$1:$C$172,2,FALSE)</f>
        <v>    Bil &gt; 1,95 m med anhænger pensionist  </v>
      </c>
      <c r="F16" s="15">
        <v>22</v>
      </c>
      <c r="G16" s="14">
        <v>99</v>
      </c>
      <c r="H16" s="14">
        <v>549.24</v>
      </c>
      <c r="I16" s="14">
        <v>2178</v>
      </c>
    </row>
    <row r="17" spans="1:9" x14ac:dyDescent="0.2">
      <c r="A17" s="2">
        <v>2026</v>
      </c>
      <c r="B17" s="1" t="str">
        <f t="shared" si="0"/>
        <v>2026-01</v>
      </c>
      <c r="C17">
        <v>7</v>
      </c>
      <c r="D17">
        <v>150</v>
      </c>
      <c r="E17" t="str">
        <f>VLOOKUP(D17,Statistikkoder!$A$1:$C$172,2,FALSE)</f>
        <v>    Bil &lt; 2,95 m handicap                </v>
      </c>
      <c r="F17" s="15">
        <v>120</v>
      </c>
      <c r="G17" s="14">
        <v>254.68</v>
      </c>
      <c r="H17" s="14">
        <v>254.76</v>
      </c>
      <c r="I17" s="14">
        <v>30561.599999999999</v>
      </c>
    </row>
    <row r="18" spans="1:9" x14ac:dyDescent="0.2">
      <c r="A18" s="2">
        <v>2026</v>
      </c>
      <c r="B18" s="1" t="str">
        <f t="shared" si="0"/>
        <v>2026-01</v>
      </c>
      <c r="C18">
        <v>7</v>
      </c>
      <c r="D18">
        <v>155</v>
      </c>
      <c r="E18" t="str">
        <f>VLOOKUP(D18,Statistikkoder!$A$1:$C$172,2,FALSE)</f>
        <v>    Bil &lt; 2,95 m med anhænger handicap    </v>
      </c>
      <c r="F18" s="15">
        <v>2</v>
      </c>
      <c r="G18" s="14">
        <v>254</v>
      </c>
      <c r="H18" s="14">
        <v>263.68</v>
      </c>
      <c r="I18" s="14">
        <v>508</v>
      </c>
    </row>
    <row r="19" spans="1:9" x14ac:dyDescent="0.2">
      <c r="A19" s="2">
        <v>2026</v>
      </c>
      <c r="B19" s="1" t="str">
        <f t="shared" si="0"/>
        <v>2026-01</v>
      </c>
      <c r="C19">
        <v>7</v>
      </c>
      <c r="D19">
        <v>18</v>
      </c>
      <c r="E19" t="str">
        <f>VLOOKUP(D19,Statistikkoder!$A$1:$C$172,2,FALSE)</f>
        <v xml:space="preserve">    KE Busrejsende                          </v>
      </c>
      <c r="F19" s="15">
        <v>9787</v>
      </c>
      <c r="G19" s="14">
        <v>0</v>
      </c>
      <c r="H19" s="14">
        <v>0</v>
      </c>
      <c r="I19" s="14">
        <v>0</v>
      </c>
    </row>
    <row r="20" spans="1:9" x14ac:dyDescent="0.2">
      <c r="A20" s="2">
        <v>2026</v>
      </c>
      <c r="B20" s="1" t="str">
        <f t="shared" si="0"/>
        <v>2026-01</v>
      </c>
      <c r="C20">
        <v>7</v>
      </c>
      <c r="D20">
        <v>20</v>
      </c>
      <c r="E20" t="str">
        <f>VLOOKUP(D20,Statistikkoder!$A$1:$C$172,2,FALSE)</f>
        <v>    Barn 12-15 år gående              </v>
      </c>
      <c r="F20" s="15">
        <v>341</v>
      </c>
      <c r="G20" s="14">
        <v>37.01</v>
      </c>
      <c r="H20" s="14">
        <v>51.97</v>
      </c>
      <c r="I20" s="14">
        <v>12620.41</v>
      </c>
    </row>
    <row r="21" spans="1:9" x14ac:dyDescent="0.2">
      <c r="A21" s="2">
        <v>2026</v>
      </c>
      <c r="B21" s="1" t="str">
        <f t="shared" si="0"/>
        <v>2026-01</v>
      </c>
      <c r="C21">
        <v>7</v>
      </c>
      <c r="D21">
        <v>210</v>
      </c>
      <c r="E21" t="str">
        <f>VLOOKUP(D21,Statistikkoder!$A$1:$C$172,2,FALSE)</f>
        <v>    Anhænger                              </v>
      </c>
      <c r="F21" s="15">
        <v>4</v>
      </c>
      <c r="G21" s="14">
        <v>199.5</v>
      </c>
      <c r="H21" s="14">
        <v>0</v>
      </c>
      <c r="I21" s="14">
        <v>798</v>
      </c>
    </row>
    <row r="22" spans="1:9" x14ac:dyDescent="0.2">
      <c r="A22" s="2">
        <v>2026</v>
      </c>
      <c r="B22" s="1" t="str">
        <f t="shared" si="0"/>
        <v>2026-01</v>
      </c>
      <c r="C22">
        <v>7</v>
      </c>
      <c r="D22">
        <v>29</v>
      </c>
      <c r="E22" t="str">
        <f>VLOOKUP(D22,Statistikkoder!$A$1:$C$172,2,FALSE)</f>
        <v xml:space="preserve">    Barn  0-11 år gående alene              </v>
      </c>
      <c r="F22" s="15">
        <v>9</v>
      </c>
      <c r="G22" s="14">
        <v>29</v>
      </c>
      <c r="H22" s="14">
        <v>0</v>
      </c>
      <c r="I22" s="14">
        <v>261</v>
      </c>
    </row>
    <row r="23" spans="1:9" x14ac:dyDescent="0.2">
      <c r="A23" s="2">
        <v>2026</v>
      </c>
      <c r="B23" s="1" t="str">
        <f t="shared" si="0"/>
        <v>2026-01</v>
      </c>
      <c r="C23">
        <v>7</v>
      </c>
      <c r="D23">
        <v>3</v>
      </c>
      <c r="E23" t="str">
        <f>VLOOKUP(D23,Statistikkoder!$A$1:$C$172,2,FALSE)</f>
        <v xml:space="preserve">    Cykelstativ bag på bilen                </v>
      </c>
      <c r="F23" s="15">
        <v>334</v>
      </c>
      <c r="G23" s="14">
        <v>0</v>
      </c>
      <c r="H23" s="14">
        <v>0</v>
      </c>
      <c r="I23" s="14">
        <v>0</v>
      </c>
    </row>
    <row r="24" spans="1:9" x14ac:dyDescent="0.2">
      <c r="A24" s="2">
        <v>2026</v>
      </c>
      <c r="B24" s="1" t="str">
        <f t="shared" si="0"/>
        <v>2026-01</v>
      </c>
      <c r="C24">
        <v>7</v>
      </c>
      <c r="D24">
        <v>30</v>
      </c>
      <c r="E24" t="str">
        <f>VLOOKUP(D24,Statistikkoder!$A$1:$C$172,2,FALSE)</f>
        <v>    Barn  0-11 år gående              </v>
      </c>
      <c r="F24" s="15">
        <v>221</v>
      </c>
      <c r="G24" s="14">
        <v>0</v>
      </c>
      <c r="H24" s="14">
        <v>0</v>
      </c>
      <c r="I24" s="14">
        <v>0</v>
      </c>
    </row>
    <row r="25" spans="1:9" x14ac:dyDescent="0.2">
      <c r="A25" s="2">
        <v>2026</v>
      </c>
      <c r="B25" s="1" t="str">
        <f t="shared" si="0"/>
        <v>2026-01</v>
      </c>
      <c r="C25">
        <v>7</v>
      </c>
      <c r="D25">
        <v>31</v>
      </c>
      <c r="E25" t="str">
        <f>VLOOKUP(D25,Statistikkoder!$A$1:$C$172,2,FALSE)</f>
        <v>    Barn  0-3 år gående              </v>
      </c>
      <c r="F25" s="15">
        <v>1</v>
      </c>
      <c r="G25" s="14">
        <v>0</v>
      </c>
      <c r="H25" s="14">
        <v>0</v>
      </c>
      <c r="I25" s="14">
        <v>0</v>
      </c>
    </row>
    <row r="26" spans="1:9" x14ac:dyDescent="0.2">
      <c r="A26" s="2">
        <v>2026</v>
      </c>
      <c r="B26" s="1" t="str">
        <f t="shared" si="0"/>
        <v>2026-01</v>
      </c>
      <c r="C26">
        <v>7</v>
      </c>
      <c r="D26">
        <v>310</v>
      </c>
      <c r="E26" t="str">
        <f>VLOOKUP(D26,Statistikkoder!$A$1:$C$172,2,FALSE)</f>
        <v>    Autocamper &lt;  8 meter                </v>
      </c>
      <c r="F26" s="15">
        <v>245</v>
      </c>
      <c r="G26" s="14">
        <v>116.76</v>
      </c>
      <c r="H26" s="14">
        <v>538.54</v>
      </c>
      <c r="I26" s="14">
        <v>28606.2</v>
      </c>
    </row>
    <row r="27" spans="1:9" x14ac:dyDescent="0.2">
      <c r="A27" s="2">
        <v>2026</v>
      </c>
      <c r="B27" s="1" t="str">
        <f t="shared" si="0"/>
        <v>2026-01</v>
      </c>
      <c r="C27">
        <v>7</v>
      </c>
      <c r="D27">
        <v>320</v>
      </c>
      <c r="E27" t="str">
        <f>VLOOKUP(D27,Statistikkoder!$A$1:$C$172,2,FALSE)</f>
        <v>    Autocamper &lt; 12 meter                </v>
      </c>
      <c r="F27" s="15">
        <v>6</v>
      </c>
      <c r="G27" s="14">
        <v>124</v>
      </c>
      <c r="H27" s="14">
        <v>538.54</v>
      </c>
      <c r="I27" s="14">
        <v>744</v>
      </c>
    </row>
    <row r="28" spans="1:9" x14ac:dyDescent="0.2">
      <c r="A28" s="2">
        <v>2026</v>
      </c>
      <c r="B28" s="1" t="str">
        <f t="shared" si="0"/>
        <v>2026-01</v>
      </c>
      <c r="C28">
        <v>7</v>
      </c>
      <c r="D28">
        <v>330</v>
      </c>
      <c r="E28" t="str">
        <f>VLOOKUP(D28,Statistikkoder!$A$1:$C$172,2,FALSE)</f>
        <v>    Autocamper &lt;  8 meter pensionist      </v>
      </c>
      <c r="F28" s="15">
        <v>29</v>
      </c>
      <c r="G28" s="14">
        <v>99</v>
      </c>
      <c r="H28" s="14">
        <v>430.33</v>
      </c>
      <c r="I28" s="14">
        <v>2871</v>
      </c>
    </row>
    <row r="29" spans="1:9" x14ac:dyDescent="0.2">
      <c r="A29" s="2">
        <v>2026</v>
      </c>
      <c r="B29" s="1" t="str">
        <f t="shared" si="0"/>
        <v>2026-01</v>
      </c>
      <c r="C29">
        <v>7</v>
      </c>
      <c r="D29">
        <v>340</v>
      </c>
      <c r="E29" t="str">
        <f>VLOOKUP(D29,Statistikkoder!$A$1:$C$172,2,FALSE)</f>
        <v>    Autocamper &lt; 12 meter pensionist      </v>
      </c>
      <c r="F29" s="15">
        <v>8</v>
      </c>
      <c r="G29" s="14">
        <v>136.5</v>
      </c>
      <c r="H29" s="14">
        <v>536.74</v>
      </c>
      <c r="I29" s="14">
        <v>1092</v>
      </c>
    </row>
    <row r="30" spans="1:9" x14ac:dyDescent="0.2">
      <c r="A30" s="2">
        <v>2026</v>
      </c>
      <c r="B30" s="1" t="str">
        <f t="shared" si="0"/>
        <v>2026-01</v>
      </c>
      <c r="C30">
        <v>7</v>
      </c>
      <c r="D30">
        <v>40</v>
      </c>
      <c r="E30" t="str">
        <f>VLOOKUP(D30,Statistikkoder!$A$1:$C$172,2,FALSE)</f>
        <v>    Pensionist gående                </v>
      </c>
      <c r="F30" s="15">
        <v>232</v>
      </c>
      <c r="G30" s="14">
        <v>53.07</v>
      </c>
      <c r="H30" s="14">
        <v>53.34</v>
      </c>
      <c r="I30" s="14">
        <v>12312.24</v>
      </c>
    </row>
    <row r="31" spans="1:9" x14ac:dyDescent="0.2">
      <c r="A31" s="2">
        <v>2026</v>
      </c>
      <c r="B31" s="1" t="str">
        <f t="shared" si="0"/>
        <v>2026-01</v>
      </c>
      <c r="C31">
        <v>7</v>
      </c>
      <c r="D31">
        <v>410</v>
      </c>
      <c r="E31" t="str">
        <f>VLOOKUP(D31,Statistikkoder!$A$1:$C$172,2,FALSE)</f>
        <v>    MC                                    </v>
      </c>
      <c r="F31" s="15">
        <v>1</v>
      </c>
      <c r="G31" s="14">
        <v>99</v>
      </c>
      <c r="H31" s="14">
        <v>190.37</v>
      </c>
      <c r="I31" s="14">
        <v>99</v>
      </c>
    </row>
    <row r="32" spans="1:9" x14ac:dyDescent="0.2">
      <c r="A32" s="2">
        <v>2026</v>
      </c>
      <c r="B32" s="1" t="str">
        <f t="shared" si="0"/>
        <v>2026-01</v>
      </c>
      <c r="C32">
        <v>7</v>
      </c>
      <c r="D32">
        <v>420</v>
      </c>
      <c r="E32" t="str">
        <f>VLOOKUP(D32,Statistikkoder!$A$1:$C$172,2,FALSE)</f>
        <v>    MC/Knallert pensionist                </v>
      </c>
      <c r="F32" s="15">
        <v>1</v>
      </c>
      <c r="G32" s="14">
        <v>173</v>
      </c>
      <c r="H32" s="14">
        <v>173.92</v>
      </c>
      <c r="I32" s="14">
        <v>173</v>
      </c>
    </row>
    <row r="33" spans="1:9" x14ac:dyDescent="0.2">
      <c r="A33" s="2">
        <v>2026</v>
      </c>
      <c r="B33" s="1" t="str">
        <f t="shared" si="0"/>
        <v>2026-01</v>
      </c>
      <c r="C33">
        <v>7</v>
      </c>
      <c r="D33">
        <v>50</v>
      </c>
      <c r="E33" t="str">
        <f>VLOOKUP(D33,Statistikkoder!$A$1:$C$172,2,FALSE)</f>
        <v>    Handicap gående                  </v>
      </c>
      <c r="F33" s="15">
        <v>5</v>
      </c>
      <c r="G33" s="14">
        <v>53</v>
      </c>
      <c r="H33" s="14">
        <v>53.34</v>
      </c>
      <c r="I33" s="14">
        <v>265</v>
      </c>
    </row>
    <row r="34" spans="1:9" x14ac:dyDescent="0.2">
      <c r="A34" s="2">
        <v>2026</v>
      </c>
      <c r="B34" s="1" t="str">
        <f t="shared" si="0"/>
        <v>2026-01</v>
      </c>
      <c r="C34">
        <v>7</v>
      </c>
      <c r="D34">
        <v>510</v>
      </c>
      <c r="E34" t="str">
        <f>VLOOKUP(D34,Statistikkoder!$A$1:$C$172,2,FALSE)</f>
        <v>    Cykel Voksen                            </v>
      </c>
      <c r="F34" s="15">
        <v>9</v>
      </c>
      <c r="G34" s="14">
        <v>23</v>
      </c>
      <c r="H34" s="14">
        <v>0</v>
      </c>
      <c r="I34" s="14">
        <v>207</v>
      </c>
    </row>
    <row r="35" spans="1:9" x14ac:dyDescent="0.2">
      <c r="A35" s="2">
        <v>2026</v>
      </c>
      <c r="B35" s="1" t="str">
        <f t="shared" si="0"/>
        <v>2026-01</v>
      </c>
      <c r="C35">
        <v>7</v>
      </c>
      <c r="D35">
        <v>620</v>
      </c>
      <c r="E35" t="str">
        <f>VLOOKUP(D35,Statistikkoder!$A$1:$C$172,2,FALSE)</f>
        <v>    Bus &lt; 14 m incl. passagerer              </v>
      </c>
      <c r="F35" s="15">
        <v>226</v>
      </c>
      <c r="G35" s="14">
        <v>1097.23</v>
      </c>
      <c r="H35" s="14">
        <v>2017.41</v>
      </c>
      <c r="I35" s="14">
        <v>247973.98</v>
      </c>
    </row>
    <row r="36" spans="1:9" x14ac:dyDescent="0.2">
      <c r="A36" s="2">
        <v>2026</v>
      </c>
      <c r="B36" s="1" t="str">
        <f t="shared" si="0"/>
        <v>2026-01</v>
      </c>
      <c r="C36">
        <v>7</v>
      </c>
      <c r="D36">
        <v>710</v>
      </c>
      <c r="E36" t="str">
        <f>VLOOKUP(D36,Statistikkoder!$A$1:$C$172,2,FALSE)</f>
        <v>    Forvogn &lt; 10 meter incl. fører          </v>
      </c>
      <c r="F36" s="15">
        <v>101</v>
      </c>
      <c r="G36" s="14">
        <v>145</v>
      </c>
      <c r="H36" s="14">
        <v>0</v>
      </c>
      <c r="I36" s="14">
        <v>14645</v>
      </c>
    </row>
    <row r="37" spans="1:9" x14ac:dyDescent="0.2">
      <c r="A37" s="2">
        <v>2026</v>
      </c>
      <c r="B37" s="1" t="str">
        <f t="shared" si="0"/>
        <v>2026-01</v>
      </c>
      <c r="C37">
        <v>7</v>
      </c>
      <c r="D37">
        <v>720</v>
      </c>
      <c r="E37" t="str">
        <f>VLOOKUP(D37,Statistikkoder!$A$1:$C$172,2,FALSE)</f>
        <v>    Forvogn &gt; 10 meter incl. fører          </v>
      </c>
      <c r="F37" s="15">
        <v>34</v>
      </c>
      <c r="G37" s="14">
        <v>188.75</v>
      </c>
      <c r="H37" s="14">
        <v>0</v>
      </c>
      <c r="I37" s="14">
        <v>6417.5</v>
      </c>
    </row>
    <row r="38" spans="1:9" x14ac:dyDescent="0.2">
      <c r="A38" s="2">
        <v>2026</v>
      </c>
      <c r="B38" s="1" t="str">
        <f t="shared" si="0"/>
        <v>2026-01</v>
      </c>
      <c r="C38">
        <v>7</v>
      </c>
      <c r="D38">
        <v>730</v>
      </c>
      <c r="E38" t="str">
        <f>VLOOKUP(D38,Statistikkoder!$A$1:$C$172,2,FALSE)</f>
        <v>    Sættervogn 17 m. max 40 tons            </v>
      </c>
      <c r="F38" s="15">
        <v>192</v>
      </c>
      <c r="G38" s="14">
        <v>280.26</v>
      </c>
      <c r="H38" s="14">
        <v>0</v>
      </c>
      <c r="I38" s="14">
        <v>53809.919999999998</v>
      </c>
    </row>
    <row r="39" spans="1:9" x14ac:dyDescent="0.2">
      <c r="A39" s="2">
        <v>2026</v>
      </c>
      <c r="B39" s="1" t="str">
        <f t="shared" si="0"/>
        <v>2026-01</v>
      </c>
      <c r="C39">
        <v>7</v>
      </c>
      <c r="D39">
        <v>740</v>
      </c>
      <c r="E39" t="str">
        <f>VLOOKUP(D39,Statistikkoder!$A$1:$C$172,2,FALSE)</f>
        <v>    Vogntog 19 m. max 40 tons                </v>
      </c>
      <c r="F39" s="15">
        <v>65</v>
      </c>
      <c r="G39" s="14">
        <v>303.75</v>
      </c>
      <c r="H39" s="14">
        <v>0</v>
      </c>
      <c r="I39" s="14">
        <v>19743.75</v>
      </c>
    </row>
    <row r="40" spans="1:9" x14ac:dyDescent="0.2">
      <c r="A40" s="2">
        <v>2026</v>
      </c>
      <c r="B40" s="1" t="str">
        <f t="shared" si="0"/>
        <v>2026-01</v>
      </c>
      <c r="C40">
        <v>7</v>
      </c>
      <c r="D40">
        <v>750</v>
      </c>
      <c r="E40" t="str">
        <f>VLOOKUP(D40,Statistikkoder!$A$1:$C$172,2,FALSE)</f>
        <v>    Løs trailer m/håndtering 34 tons        </v>
      </c>
      <c r="F40" s="15">
        <v>176</v>
      </c>
      <c r="G40" s="14">
        <v>340</v>
      </c>
      <c r="H40" s="14">
        <v>0</v>
      </c>
      <c r="I40" s="14">
        <v>59840</v>
      </c>
    </row>
    <row r="41" spans="1:9" x14ac:dyDescent="0.2">
      <c r="A41" s="2">
        <v>2026</v>
      </c>
      <c r="B41" s="1" t="str">
        <f t="shared" si="0"/>
        <v>2026-01</v>
      </c>
      <c r="C41">
        <v>7</v>
      </c>
      <c r="D41">
        <v>770</v>
      </c>
      <c r="E41" t="str">
        <f>VLOOKUP(D41,Statistikkoder!$A$1:$C$172,2,FALSE)</f>
        <v>    Godsmængde i Tons                        </v>
      </c>
      <c r="F41" s="15">
        <v>6380</v>
      </c>
      <c r="G41" s="14">
        <v>0</v>
      </c>
      <c r="H41" s="14">
        <v>0</v>
      </c>
      <c r="I41" s="14">
        <v>0</v>
      </c>
    </row>
    <row r="42" spans="1:9" x14ac:dyDescent="0.2">
      <c r="A42" s="2">
        <v>2026</v>
      </c>
      <c r="B42" s="1" t="str">
        <f t="shared" si="0"/>
        <v>2026-01</v>
      </c>
      <c r="C42">
        <v>7</v>
      </c>
      <c r="D42">
        <v>773</v>
      </c>
      <c r="E42" t="str">
        <f>VLOOKUP(D42,Statistikkoder!$A$1:$C$172,2,FALSE)</f>
        <v>    Ekstra bred                              </v>
      </c>
      <c r="F42" s="15">
        <v>2</v>
      </c>
      <c r="G42" s="14">
        <v>280</v>
      </c>
      <c r="H42" s="14">
        <v>0</v>
      </c>
      <c r="I42" s="14">
        <v>560</v>
      </c>
    </row>
    <row r="43" spans="1:9" x14ac:dyDescent="0.2">
      <c r="A43" s="2">
        <v>2026</v>
      </c>
      <c r="B43" s="1" t="str">
        <f t="shared" si="0"/>
        <v>2026-01</v>
      </c>
      <c r="C43">
        <v>7</v>
      </c>
      <c r="D43">
        <v>9010</v>
      </c>
      <c r="E43" t="str">
        <f>VLOOKUP(D43,Statistikkoder!$A$1:$C$172,2,FALSE)</f>
        <v xml:space="preserve">    Gående ikke ovf.                        </v>
      </c>
      <c r="F43" s="15">
        <v>5</v>
      </c>
      <c r="G43" s="14">
        <v>43.2</v>
      </c>
      <c r="H43" s="14">
        <v>0</v>
      </c>
      <c r="I43" s="14">
        <v>216</v>
      </c>
    </row>
    <row r="44" spans="1:9" x14ac:dyDescent="0.2">
      <c r="A44" s="2">
        <v>2026</v>
      </c>
      <c r="B44" s="1" t="str">
        <f t="shared" si="0"/>
        <v>2026-01</v>
      </c>
      <c r="C44">
        <v>7</v>
      </c>
      <c r="D44">
        <v>987</v>
      </c>
      <c r="E44" t="str">
        <f>VLOOKUP(D44,Statistikkoder!$A$1:$C$172,2,FALSE)</f>
        <v xml:space="preserve">    KE noshows                              </v>
      </c>
      <c r="F44" s="15">
        <v>1328</v>
      </c>
      <c r="G44" s="14">
        <v>0</v>
      </c>
      <c r="H44" s="14">
        <v>0</v>
      </c>
      <c r="I44" s="14">
        <v>0</v>
      </c>
    </row>
    <row r="45" spans="1:9" x14ac:dyDescent="0.2">
      <c r="A45" s="2">
        <v>2026</v>
      </c>
      <c r="B45" s="1" t="str">
        <f t="shared" si="0"/>
        <v>2026-01</v>
      </c>
      <c r="C45">
        <v>7</v>
      </c>
      <c r="D45">
        <v>988</v>
      </c>
      <c r="E45" t="str">
        <f>VLOOKUP(D45,Statistikkoder!$A$1:$C$172,2,FALSE)</f>
        <v xml:space="preserve">    KE tilkøb/gebyr                         </v>
      </c>
      <c r="F45" s="15">
        <v>1489</v>
      </c>
      <c r="G45" s="14">
        <v>0</v>
      </c>
      <c r="H45" s="14">
        <v>0</v>
      </c>
      <c r="I45" s="14">
        <v>0</v>
      </c>
    </row>
    <row r="46" spans="1:9" x14ac:dyDescent="0.2">
      <c r="A46" s="2">
        <v>2026</v>
      </c>
      <c r="B46" s="1" t="str">
        <f t="shared" si="0"/>
        <v>2026-01</v>
      </c>
      <c r="C46">
        <v>7</v>
      </c>
      <c r="D46">
        <v>989</v>
      </c>
      <c r="E46" t="str">
        <f>VLOOKUP(D46,Statistikkoder!$A$1:$C$172,2,FALSE)</f>
        <v>    Invalid ikke handicap                        </v>
      </c>
      <c r="F46" s="15">
        <v>2</v>
      </c>
      <c r="G46" s="14">
        <v>0</v>
      </c>
      <c r="H46" s="14">
        <v>0</v>
      </c>
      <c r="I46" s="14">
        <v>0</v>
      </c>
    </row>
    <row r="47" spans="1:9" x14ac:dyDescent="0.2">
      <c r="A47" s="2">
        <v>2026</v>
      </c>
      <c r="B47" s="1" t="str">
        <f t="shared" si="0"/>
        <v>2026-01</v>
      </c>
      <c r="C47">
        <v>7</v>
      </c>
      <c r="D47">
        <v>994</v>
      </c>
      <c r="E47" t="str">
        <f>VLOOKUP(D47,Statistikkoder!$A$1:$C$172,2,FALSE)</f>
        <v>    Ekspeditionstillæg - personlig                </v>
      </c>
      <c r="F47" s="15">
        <v>876</v>
      </c>
      <c r="G47" s="14">
        <v>0</v>
      </c>
      <c r="H47" s="14">
        <v>0</v>
      </c>
      <c r="I47" s="14">
        <v>0</v>
      </c>
    </row>
    <row r="48" spans="1:9" x14ac:dyDescent="0.2">
      <c r="A48" s="2">
        <v>2026</v>
      </c>
      <c r="B48" s="1" t="str">
        <f t="shared" si="0"/>
        <v>2026-01</v>
      </c>
      <c r="C48">
        <v>7</v>
      </c>
      <c r="D48">
        <v>995</v>
      </c>
      <c r="E48" t="str">
        <f>VLOOKUP(D48,Statistikkoder!$A$1:$C$172,2,FALSE)</f>
        <v>    Ekspeditionstillæg - ændring                    </v>
      </c>
      <c r="F48" s="15">
        <v>1867</v>
      </c>
      <c r="G48" s="14">
        <v>49.57</v>
      </c>
      <c r="H48" s="14">
        <v>0</v>
      </c>
      <c r="I48" s="14">
        <v>92547.19</v>
      </c>
    </row>
    <row r="49" spans="1:9" x14ac:dyDescent="0.2">
      <c r="A49" s="2">
        <v>2026</v>
      </c>
      <c r="B49" s="1" t="str">
        <f t="shared" si="0"/>
        <v>2026-01</v>
      </c>
      <c r="C49">
        <v>7</v>
      </c>
      <c r="D49">
        <v>996</v>
      </c>
      <c r="E49" t="str">
        <f>VLOOKUP(D49,Statistikkoder!$A$1:$C$172,2,FALSE)</f>
        <v>    Passager i køretøj                            </v>
      </c>
      <c r="F49" s="15">
        <v>233</v>
      </c>
      <c r="G49" s="14">
        <v>0</v>
      </c>
      <c r="H49" s="14">
        <v>0</v>
      </c>
      <c r="I49" s="14">
        <v>0</v>
      </c>
    </row>
    <row r="50" spans="1:9" x14ac:dyDescent="0.2">
      <c r="A50" s="2">
        <v>2026</v>
      </c>
      <c r="B50" s="1" t="str">
        <f t="shared" si="0"/>
        <v>2026-01</v>
      </c>
      <c r="C50">
        <v>7</v>
      </c>
      <c r="D50">
        <v>997</v>
      </c>
      <c r="E50" t="str">
        <f>VLOOKUP(D50,Statistikkoder!$A$1:$C$172,2,FALSE)</f>
        <v>    Passager ekstra i bil                          </v>
      </c>
      <c r="F50" s="15">
        <v>666</v>
      </c>
      <c r="G50" s="14">
        <v>49</v>
      </c>
      <c r="H50" s="14">
        <v>0</v>
      </c>
      <c r="I50" s="14">
        <v>32634</v>
      </c>
    </row>
    <row r="51" spans="1:9" x14ac:dyDescent="0.2">
      <c r="A51" s="2">
        <v>2026</v>
      </c>
      <c r="B51" s="1" t="str">
        <f t="shared" si="0"/>
        <v>2026-01</v>
      </c>
      <c r="C51">
        <v>7</v>
      </c>
      <c r="D51">
        <v>999</v>
      </c>
      <c r="E51" t="str">
        <f>VLOOKUP(D51,Statistikkoder!$A$1:$C$172,2,FALSE)</f>
        <v>    Medtages ikke                        </v>
      </c>
      <c r="F51" s="15">
        <v>4807</v>
      </c>
      <c r="G51" s="14">
        <v>31.84</v>
      </c>
      <c r="H51" s="14">
        <v>0</v>
      </c>
      <c r="I51" s="14">
        <v>153054.88</v>
      </c>
    </row>
    <row r="52" spans="1:9" x14ac:dyDescent="0.2">
      <c r="A52" s="2">
        <v>2026</v>
      </c>
      <c r="B52" s="1" t="str">
        <f t="shared" si="0"/>
        <v>2026-01</v>
      </c>
      <c r="C52">
        <v>8</v>
      </c>
      <c r="D52">
        <v>10</v>
      </c>
      <c r="E52" t="str">
        <f>VLOOKUP(D52,Statistikkoder!$A$1:$C$172,2,FALSE)</f>
        <v>    Voksen gående                    </v>
      </c>
      <c r="F52" s="15">
        <v>549</v>
      </c>
      <c r="G52" s="14">
        <v>50.93</v>
      </c>
      <c r="H52" s="14">
        <v>126.62</v>
      </c>
      <c r="I52" s="14">
        <v>27960.57</v>
      </c>
    </row>
    <row r="53" spans="1:9" x14ac:dyDescent="0.2">
      <c r="A53" s="2">
        <v>2026</v>
      </c>
      <c r="B53" s="1" t="str">
        <f t="shared" si="0"/>
        <v>2026-01</v>
      </c>
      <c r="C53">
        <v>8</v>
      </c>
      <c r="D53">
        <v>100</v>
      </c>
      <c r="E53" t="str">
        <f>VLOOKUP(D53,Statistikkoder!$A$1:$C$172,2,FALSE)</f>
        <v>    Køje                            </v>
      </c>
      <c r="F53" s="15">
        <v>93</v>
      </c>
      <c r="G53" s="14">
        <v>303.99</v>
      </c>
      <c r="H53" s="14">
        <v>0</v>
      </c>
      <c r="I53" s="14">
        <v>28271.07</v>
      </c>
    </row>
    <row r="54" spans="1:9" x14ac:dyDescent="0.2">
      <c r="A54" s="2">
        <v>2026</v>
      </c>
      <c r="B54" s="1" t="str">
        <f t="shared" si="0"/>
        <v>2026-01</v>
      </c>
      <c r="C54">
        <v>8</v>
      </c>
      <c r="D54">
        <v>101</v>
      </c>
      <c r="E54" t="str">
        <f>VLOOKUP(D54,Statistikkoder!$A$1:$C$172,2,FALSE)</f>
        <v>    Kahyt                            </v>
      </c>
      <c r="F54" s="15">
        <v>293</v>
      </c>
      <c r="G54" s="14">
        <v>702.46</v>
      </c>
      <c r="H54" s="14">
        <v>0</v>
      </c>
      <c r="I54" s="14">
        <v>205820.78</v>
      </c>
    </row>
    <row r="55" spans="1:9" x14ac:dyDescent="0.2">
      <c r="A55" s="2">
        <v>2026</v>
      </c>
      <c r="B55" s="1" t="str">
        <f t="shared" si="0"/>
        <v>2026-01</v>
      </c>
      <c r="C55">
        <v>8</v>
      </c>
      <c r="D55">
        <v>1010</v>
      </c>
      <c r="E55" t="str">
        <f>VLOOKUP(D55,Statistikkoder!$A$1:$C$172,2,FALSE)</f>
        <v xml:space="preserve">    Fragtgods                               </v>
      </c>
      <c r="F55" s="15">
        <v>2213</v>
      </c>
      <c r="G55" s="14">
        <v>695.02</v>
      </c>
      <c r="H55" s="14">
        <v>0</v>
      </c>
      <c r="I55" s="14">
        <v>1538079.26</v>
      </c>
    </row>
    <row r="56" spans="1:9" x14ac:dyDescent="0.2">
      <c r="A56" s="2">
        <v>2026</v>
      </c>
      <c r="B56" s="1" t="str">
        <f t="shared" si="0"/>
        <v>2026-01</v>
      </c>
      <c r="C56">
        <v>8</v>
      </c>
      <c r="D56">
        <v>104</v>
      </c>
      <c r="E56" t="str">
        <f>VLOOKUP(D56,Statistikkoder!$A$1:$C$172,2,FALSE)</f>
        <v>    Kahyt Handicap                  </v>
      </c>
      <c r="F56" s="15">
        <v>4</v>
      </c>
      <c r="G56" s="14">
        <v>262.5</v>
      </c>
      <c r="H56" s="14">
        <v>0</v>
      </c>
      <c r="I56" s="14">
        <v>1050</v>
      </c>
    </row>
    <row r="57" spans="1:9" x14ac:dyDescent="0.2">
      <c r="A57" s="2">
        <v>2026</v>
      </c>
      <c r="B57" s="1" t="str">
        <f t="shared" si="0"/>
        <v>2026-01</v>
      </c>
      <c r="C57">
        <v>8</v>
      </c>
      <c r="D57">
        <v>105</v>
      </c>
      <c r="E57" t="str">
        <f>VLOOKUP(D57,Statistikkoder!$A$1:$C$172,2,FALSE)</f>
        <v>    Bil                              </v>
      </c>
      <c r="F57" s="15">
        <v>593</v>
      </c>
      <c r="G57" s="14">
        <v>358.55</v>
      </c>
      <c r="H57" s="14">
        <v>478.8</v>
      </c>
      <c r="I57" s="14">
        <v>212620.15</v>
      </c>
    </row>
    <row r="58" spans="1:9" x14ac:dyDescent="0.2">
      <c r="A58" s="2">
        <v>2026</v>
      </c>
      <c r="B58" s="1" t="str">
        <f t="shared" si="0"/>
        <v>2026-01</v>
      </c>
      <c r="C58">
        <v>8</v>
      </c>
      <c r="D58">
        <v>106</v>
      </c>
      <c r="E58" t="str">
        <f>VLOOKUP(D58,Statistikkoder!$A$1:$C$172,2,FALSE)</f>
        <v>    Bil Pensionist                  </v>
      </c>
      <c r="F58" s="15">
        <v>358</v>
      </c>
      <c r="G58" s="14">
        <v>103.19</v>
      </c>
      <c r="H58" s="14">
        <v>336.78</v>
      </c>
      <c r="I58" s="14">
        <v>36942.019999999997</v>
      </c>
    </row>
    <row r="59" spans="1:9" x14ac:dyDescent="0.2">
      <c r="A59" s="2">
        <v>2026</v>
      </c>
      <c r="B59" s="1" t="str">
        <f t="shared" si="0"/>
        <v>2026-01</v>
      </c>
      <c r="C59">
        <v>8</v>
      </c>
      <c r="D59">
        <v>107</v>
      </c>
      <c r="E59" t="str">
        <f>VLOOKUP(D59,Statistikkoder!$A$1:$C$172,2,FALSE)</f>
        <v>    Bil Handicap                    </v>
      </c>
      <c r="F59" s="15">
        <v>4</v>
      </c>
      <c r="G59" s="14">
        <v>296</v>
      </c>
      <c r="H59" s="14">
        <v>383.59</v>
      </c>
      <c r="I59" s="14">
        <v>1184</v>
      </c>
    </row>
    <row r="60" spans="1:9" x14ac:dyDescent="0.2">
      <c r="A60" s="2">
        <v>2026</v>
      </c>
      <c r="B60" s="1" t="str">
        <f t="shared" si="0"/>
        <v>2026-01</v>
      </c>
      <c r="C60">
        <v>8</v>
      </c>
      <c r="D60">
        <v>114</v>
      </c>
      <c r="E60" t="str">
        <f>VLOOKUP(D60,Statistikkoder!$A$1:$C$172,2,FALSE)</f>
        <v>    Bil Fribillet                            </v>
      </c>
      <c r="F60" s="15">
        <v>3</v>
      </c>
      <c r="G60" s="14">
        <v>33.33</v>
      </c>
      <c r="H60" s="14">
        <v>0</v>
      </c>
      <c r="I60" s="14">
        <v>99.99</v>
      </c>
    </row>
    <row r="61" spans="1:9" x14ac:dyDescent="0.2">
      <c r="A61" s="2">
        <v>2026</v>
      </c>
      <c r="B61" s="1" t="str">
        <f t="shared" si="0"/>
        <v>2026-01</v>
      </c>
      <c r="C61">
        <v>8</v>
      </c>
      <c r="D61">
        <v>116</v>
      </c>
      <c r="E61" t="str">
        <f>VLOOKUP(D61,Statistikkoder!$A$1:$C$172,2,FALSE)</f>
        <v>    Bil med anhænger                        </v>
      </c>
      <c r="F61" s="15">
        <v>163</v>
      </c>
      <c r="G61" s="14">
        <v>205.74</v>
      </c>
      <c r="H61" s="14">
        <v>431.27</v>
      </c>
      <c r="I61" s="14">
        <v>33535.620000000003</v>
      </c>
    </row>
    <row r="62" spans="1:9" x14ac:dyDescent="0.2">
      <c r="A62" s="2">
        <v>2026</v>
      </c>
      <c r="B62" s="1" t="str">
        <f t="shared" si="0"/>
        <v>2026-01</v>
      </c>
      <c r="C62">
        <v>8</v>
      </c>
      <c r="D62">
        <v>136</v>
      </c>
      <c r="E62" t="str">
        <f>VLOOKUP(D62,Statistikkoder!$A$1:$C$172,2,FALSE)</f>
        <v>    Bil med anhænger pensionist              </v>
      </c>
      <c r="F62" s="15">
        <v>37</v>
      </c>
      <c r="G62" s="14">
        <v>103.05</v>
      </c>
      <c r="H62" s="14">
        <v>553.86</v>
      </c>
      <c r="I62" s="14">
        <v>3812.85</v>
      </c>
    </row>
    <row r="63" spans="1:9" x14ac:dyDescent="0.2">
      <c r="A63" s="2">
        <v>2026</v>
      </c>
      <c r="B63" s="1" t="str">
        <f t="shared" si="0"/>
        <v>2026-01</v>
      </c>
      <c r="C63">
        <v>8</v>
      </c>
      <c r="D63">
        <v>156</v>
      </c>
      <c r="E63" t="str">
        <f>VLOOKUP(D63,Statistikkoder!$A$1:$C$172,2,FALSE)</f>
        <v>    Bil med anhænger handicap            </v>
      </c>
      <c r="F63" s="15">
        <v>1</v>
      </c>
      <c r="G63" s="14">
        <v>271</v>
      </c>
      <c r="H63" s="14">
        <v>0</v>
      </c>
      <c r="I63" s="14">
        <v>271</v>
      </c>
    </row>
    <row r="64" spans="1:9" x14ac:dyDescent="0.2">
      <c r="A64" s="2">
        <v>2026</v>
      </c>
      <c r="B64" s="1" t="str">
        <f t="shared" si="0"/>
        <v>2026-01</v>
      </c>
      <c r="C64">
        <v>8</v>
      </c>
      <c r="D64">
        <v>20</v>
      </c>
      <c r="E64" t="str">
        <f>VLOOKUP(D64,Statistikkoder!$A$1:$C$172,2,FALSE)</f>
        <v>    Barn 12-15 år gående              </v>
      </c>
      <c r="F64" s="15">
        <v>16</v>
      </c>
      <c r="G64" s="14">
        <v>55.25</v>
      </c>
      <c r="H64" s="14">
        <v>81.63</v>
      </c>
      <c r="I64" s="14">
        <v>884</v>
      </c>
    </row>
    <row r="65" spans="1:9" x14ac:dyDescent="0.2">
      <c r="A65" s="2">
        <v>2026</v>
      </c>
      <c r="B65" s="1" t="str">
        <f t="shared" si="0"/>
        <v>2026-01</v>
      </c>
      <c r="C65">
        <v>8</v>
      </c>
      <c r="D65">
        <v>210</v>
      </c>
      <c r="E65" t="str">
        <f>VLOOKUP(D65,Statistikkoder!$A$1:$C$172,2,FALSE)</f>
        <v>    Anhænger                              </v>
      </c>
      <c r="F65" s="15">
        <v>4</v>
      </c>
      <c r="G65" s="14">
        <v>349.25</v>
      </c>
      <c r="H65" s="14">
        <v>0</v>
      </c>
      <c r="I65" s="14">
        <v>1397</v>
      </c>
    </row>
    <row r="66" spans="1:9" x14ac:dyDescent="0.2">
      <c r="A66" s="2">
        <v>2026</v>
      </c>
      <c r="B66" s="1" t="str">
        <f t="shared" si="0"/>
        <v>2026-01</v>
      </c>
      <c r="C66">
        <v>8</v>
      </c>
      <c r="D66">
        <v>29</v>
      </c>
      <c r="E66" t="str">
        <f>VLOOKUP(D66,Statistikkoder!$A$1:$C$172,2,FALSE)</f>
        <v xml:space="preserve">    Barn  0-11 år gående alene              </v>
      </c>
      <c r="F66" s="15">
        <v>2</v>
      </c>
      <c r="G66" s="14">
        <v>29</v>
      </c>
      <c r="H66" s="14">
        <v>0</v>
      </c>
      <c r="I66" s="14">
        <v>58</v>
      </c>
    </row>
    <row r="67" spans="1:9" x14ac:dyDescent="0.2">
      <c r="A67" s="2">
        <v>2026</v>
      </c>
      <c r="B67" s="1" t="str">
        <f t="shared" ref="B67:B108" si="1">_xlfn.CONCAT(A67,"-01")</f>
        <v>2026-01</v>
      </c>
      <c r="C67">
        <v>8</v>
      </c>
      <c r="D67">
        <v>30</v>
      </c>
      <c r="E67" t="str">
        <f>VLOOKUP(D67,Statistikkoder!$A$1:$C$172,2,FALSE)</f>
        <v>    Barn  0-11 år gående              </v>
      </c>
      <c r="F67" s="15">
        <v>25</v>
      </c>
      <c r="G67" s="14">
        <v>0</v>
      </c>
      <c r="H67" s="14">
        <v>0</v>
      </c>
      <c r="I67" s="14">
        <v>0</v>
      </c>
    </row>
    <row r="68" spans="1:9" x14ac:dyDescent="0.2">
      <c r="A68" s="2">
        <v>2026</v>
      </c>
      <c r="B68" s="1" t="str">
        <f t="shared" si="1"/>
        <v>2026-01</v>
      </c>
      <c r="C68">
        <v>8</v>
      </c>
      <c r="D68">
        <v>310</v>
      </c>
      <c r="E68" t="str">
        <f>VLOOKUP(D68,Statistikkoder!$A$1:$C$172,2,FALSE)</f>
        <v>    Autocamper &lt;  8 meter                </v>
      </c>
      <c r="F68" s="15">
        <v>64</v>
      </c>
      <c r="G68" s="14">
        <v>194.34</v>
      </c>
      <c r="H68" s="14">
        <v>494.39</v>
      </c>
      <c r="I68" s="14">
        <v>12437.76</v>
      </c>
    </row>
    <row r="69" spans="1:9" x14ac:dyDescent="0.2">
      <c r="A69" s="2">
        <v>2026</v>
      </c>
      <c r="B69" s="1" t="str">
        <f t="shared" si="1"/>
        <v>2026-01</v>
      </c>
      <c r="C69">
        <v>8</v>
      </c>
      <c r="D69">
        <v>320</v>
      </c>
      <c r="E69" t="str">
        <f>VLOOKUP(D69,Statistikkoder!$A$1:$C$172,2,FALSE)</f>
        <v>    Autocamper &lt; 12 meter                </v>
      </c>
      <c r="F69" s="15">
        <v>3</v>
      </c>
      <c r="G69" s="14">
        <v>199</v>
      </c>
      <c r="H69" s="14">
        <v>494.39</v>
      </c>
      <c r="I69" s="14">
        <v>597</v>
      </c>
    </row>
    <row r="70" spans="1:9" x14ac:dyDescent="0.2">
      <c r="A70" s="2">
        <v>2026</v>
      </c>
      <c r="B70" s="1" t="str">
        <f t="shared" si="1"/>
        <v>2026-01</v>
      </c>
      <c r="C70">
        <v>8</v>
      </c>
      <c r="D70">
        <v>330</v>
      </c>
      <c r="E70" t="str">
        <f>VLOOKUP(D70,Statistikkoder!$A$1:$C$172,2,FALSE)</f>
        <v>    Autocamper &lt;  8 meter pensionist      </v>
      </c>
      <c r="F70" s="15">
        <v>7</v>
      </c>
      <c r="G70" s="14">
        <v>199</v>
      </c>
      <c r="H70" s="14">
        <v>539.87</v>
      </c>
      <c r="I70" s="14">
        <v>1393</v>
      </c>
    </row>
    <row r="71" spans="1:9" x14ac:dyDescent="0.2">
      <c r="A71" s="2">
        <v>2026</v>
      </c>
      <c r="B71" s="1" t="str">
        <f t="shared" si="1"/>
        <v>2026-01</v>
      </c>
      <c r="C71">
        <v>8</v>
      </c>
      <c r="D71">
        <v>40</v>
      </c>
      <c r="E71" t="str">
        <f>VLOOKUP(D71,Statistikkoder!$A$1:$C$172,2,FALSE)</f>
        <v>    Pensionist gående                </v>
      </c>
      <c r="F71" s="15">
        <v>92</v>
      </c>
      <c r="G71" s="14">
        <v>78.03</v>
      </c>
      <c r="H71" s="14">
        <v>81.63</v>
      </c>
      <c r="I71" s="14">
        <v>7178.76</v>
      </c>
    </row>
    <row r="72" spans="1:9" x14ac:dyDescent="0.2">
      <c r="A72" s="2">
        <v>2026</v>
      </c>
      <c r="B72" s="1" t="str">
        <f t="shared" si="1"/>
        <v>2026-01</v>
      </c>
      <c r="C72">
        <v>8</v>
      </c>
      <c r="D72">
        <v>410</v>
      </c>
      <c r="E72" t="str">
        <f>VLOOKUP(D72,Statistikkoder!$A$1:$C$172,2,FALSE)</f>
        <v>    MC                                    </v>
      </c>
      <c r="F72" s="15">
        <v>2</v>
      </c>
      <c r="G72" s="14">
        <v>149</v>
      </c>
      <c r="H72" s="14">
        <v>246.47</v>
      </c>
      <c r="I72" s="14">
        <v>298</v>
      </c>
    </row>
    <row r="73" spans="1:9" x14ac:dyDescent="0.2">
      <c r="A73" s="2">
        <v>2026</v>
      </c>
      <c r="B73" s="1" t="str">
        <f t="shared" si="1"/>
        <v>2026-01</v>
      </c>
      <c r="C73">
        <v>8</v>
      </c>
      <c r="D73">
        <v>50</v>
      </c>
      <c r="E73" t="str">
        <f>VLOOKUP(D73,Statistikkoder!$A$1:$C$172,2,FALSE)</f>
        <v>    Handicap gående                  </v>
      </c>
      <c r="F73" s="15">
        <v>10</v>
      </c>
      <c r="G73" s="14">
        <v>78</v>
      </c>
      <c r="H73" s="14">
        <v>81.63</v>
      </c>
      <c r="I73" s="14">
        <v>780</v>
      </c>
    </row>
    <row r="74" spans="1:9" x14ac:dyDescent="0.2">
      <c r="A74" s="2">
        <v>2026</v>
      </c>
      <c r="B74" s="1" t="str">
        <f t="shared" si="1"/>
        <v>2026-01</v>
      </c>
      <c r="C74">
        <v>8</v>
      </c>
      <c r="D74">
        <v>510</v>
      </c>
      <c r="E74" t="str">
        <f>VLOOKUP(D74,Statistikkoder!$A$1:$C$172,2,FALSE)</f>
        <v>    Cykel Voksen                            </v>
      </c>
      <c r="F74" s="15">
        <v>6</v>
      </c>
      <c r="G74" s="14">
        <v>23</v>
      </c>
      <c r="H74" s="14">
        <v>0</v>
      </c>
      <c r="I74" s="14">
        <v>138</v>
      </c>
    </row>
    <row r="75" spans="1:9" x14ac:dyDescent="0.2">
      <c r="A75" s="2">
        <v>2026</v>
      </c>
      <c r="B75" s="1" t="str">
        <f t="shared" si="1"/>
        <v>2026-01</v>
      </c>
      <c r="C75">
        <v>8</v>
      </c>
      <c r="D75">
        <v>620</v>
      </c>
      <c r="E75" t="str">
        <f>VLOOKUP(D75,Statistikkoder!$A$1:$C$172,2,FALSE)</f>
        <v>    Bus &lt; 14 m incl. passagerer              </v>
      </c>
      <c r="F75" s="15">
        <v>1</v>
      </c>
      <c r="G75" s="14">
        <v>2983</v>
      </c>
      <c r="H75" s="14">
        <v>3087.82</v>
      </c>
      <c r="I75" s="14">
        <v>2983</v>
      </c>
    </row>
    <row r="76" spans="1:9" x14ac:dyDescent="0.2">
      <c r="A76" s="2">
        <v>2026</v>
      </c>
      <c r="B76" s="1" t="str">
        <f t="shared" si="1"/>
        <v>2026-01</v>
      </c>
      <c r="C76">
        <v>8</v>
      </c>
      <c r="D76">
        <v>710</v>
      </c>
      <c r="E76" t="str">
        <f>VLOOKUP(D76,Statistikkoder!$A$1:$C$172,2,FALSE)</f>
        <v>    Forvogn &lt; 10 meter incl. fører          </v>
      </c>
      <c r="F76" s="15">
        <v>57</v>
      </c>
      <c r="G76" s="14">
        <v>287.5</v>
      </c>
      <c r="H76" s="14">
        <v>0</v>
      </c>
      <c r="I76" s="14">
        <v>16387.5</v>
      </c>
    </row>
    <row r="77" spans="1:9" x14ac:dyDescent="0.2">
      <c r="A77" s="2">
        <v>2026</v>
      </c>
      <c r="B77" s="1" t="str">
        <f t="shared" si="1"/>
        <v>2026-01</v>
      </c>
      <c r="C77">
        <v>8</v>
      </c>
      <c r="D77">
        <v>720</v>
      </c>
      <c r="E77" t="str">
        <f>VLOOKUP(D77,Statistikkoder!$A$1:$C$172,2,FALSE)</f>
        <v>    Forvogn &gt; 10 meter incl. fører          </v>
      </c>
      <c r="F77" s="15">
        <v>169</v>
      </c>
      <c r="G77" s="14">
        <v>396.25</v>
      </c>
      <c r="H77" s="14">
        <v>0</v>
      </c>
      <c r="I77" s="14">
        <v>66966.25</v>
      </c>
    </row>
    <row r="78" spans="1:9" x14ac:dyDescent="0.2">
      <c r="A78" s="2">
        <v>2026</v>
      </c>
      <c r="B78" s="1" t="str">
        <f t="shared" si="1"/>
        <v>2026-01</v>
      </c>
      <c r="C78">
        <v>8</v>
      </c>
      <c r="D78">
        <v>730</v>
      </c>
      <c r="E78" t="str">
        <f>VLOOKUP(D78,Statistikkoder!$A$1:$C$172,2,FALSE)</f>
        <v>    Sættervogn 17 m. max 40 tons            </v>
      </c>
      <c r="F78" s="15">
        <v>144</v>
      </c>
      <c r="G78" s="14">
        <v>509.11</v>
      </c>
      <c r="H78" s="14">
        <v>0</v>
      </c>
      <c r="I78" s="14">
        <v>73311.839999999997</v>
      </c>
    </row>
    <row r="79" spans="1:9" x14ac:dyDescent="0.2">
      <c r="A79" s="2">
        <v>2026</v>
      </c>
      <c r="B79" s="1" t="str">
        <f t="shared" si="1"/>
        <v>2026-01</v>
      </c>
      <c r="C79">
        <v>8</v>
      </c>
      <c r="D79">
        <v>740</v>
      </c>
      <c r="E79" t="str">
        <f>VLOOKUP(D79,Statistikkoder!$A$1:$C$172,2,FALSE)</f>
        <v>    Vogntog 19 m. max 40 tons                </v>
      </c>
      <c r="F79" s="15">
        <v>75</v>
      </c>
      <c r="G79" s="14">
        <v>659.07</v>
      </c>
      <c r="H79" s="14">
        <v>0</v>
      </c>
      <c r="I79" s="14">
        <v>49430.25</v>
      </c>
    </row>
    <row r="80" spans="1:9" x14ac:dyDescent="0.2">
      <c r="A80" s="2">
        <v>2026</v>
      </c>
      <c r="B80" s="1" t="str">
        <f t="shared" si="1"/>
        <v>2026-01</v>
      </c>
      <c r="C80">
        <v>8</v>
      </c>
      <c r="D80">
        <v>750</v>
      </c>
      <c r="E80" t="str">
        <f>VLOOKUP(D80,Statistikkoder!$A$1:$C$172,2,FALSE)</f>
        <v>    Løs trailer m/håndtering 34 tons        </v>
      </c>
      <c r="F80" s="15">
        <v>2020</v>
      </c>
      <c r="G80" s="14">
        <v>547.13</v>
      </c>
      <c r="H80" s="14">
        <v>0</v>
      </c>
      <c r="I80" s="14">
        <v>1105202.6000000001</v>
      </c>
    </row>
    <row r="81" spans="1:9" x14ac:dyDescent="0.2">
      <c r="A81" s="2">
        <v>2026</v>
      </c>
      <c r="B81" s="1" t="str">
        <f t="shared" si="1"/>
        <v>2026-01</v>
      </c>
      <c r="C81">
        <v>8</v>
      </c>
      <c r="D81">
        <v>760</v>
      </c>
      <c r="E81" t="str">
        <f>VLOOKUP(D81,Statistikkoder!$A$1:$C$172,2,FALSE)</f>
        <v>    Løs trailer m/håndtering 34 tons, Haste  </v>
      </c>
      <c r="F81" s="15">
        <v>669</v>
      </c>
      <c r="G81" s="14">
        <v>590.05999999999995</v>
      </c>
      <c r="H81" s="14">
        <v>0</v>
      </c>
      <c r="I81" s="14">
        <v>394750.14</v>
      </c>
    </row>
    <row r="82" spans="1:9" x14ac:dyDescent="0.2">
      <c r="A82" s="2">
        <v>2026</v>
      </c>
      <c r="B82" s="1" t="str">
        <f t="shared" si="1"/>
        <v>2026-01</v>
      </c>
      <c r="C82">
        <v>8</v>
      </c>
      <c r="D82">
        <v>765</v>
      </c>
      <c r="E82" t="str">
        <f>VLOOKUP(D82,Statistikkoder!$A$1:$C$172,2,FALSE)</f>
        <v>    Special transport                        </v>
      </c>
      <c r="F82" s="15">
        <v>45</v>
      </c>
      <c r="G82" s="14">
        <v>1594.19</v>
      </c>
      <c r="H82" s="14">
        <v>0</v>
      </c>
      <c r="I82" s="14">
        <v>71738.55</v>
      </c>
    </row>
    <row r="83" spans="1:9" x14ac:dyDescent="0.2">
      <c r="A83" s="2">
        <v>2026</v>
      </c>
      <c r="B83" s="1" t="str">
        <f t="shared" si="1"/>
        <v>2026-01</v>
      </c>
      <c r="C83">
        <v>8</v>
      </c>
      <c r="D83">
        <v>770</v>
      </c>
      <c r="E83" t="str">
        <f>VLOOKUP(D83,Statistikkoder!$A$1:$C$172,2,FALSE)</f>
        <v>    Godsmængde i Tons                        </v>
      </c>
      <c r="F83" s="15">
        <v>42245</v>
      </c>
      <c r="G83" s="14">
        <v>0</v>
      </c>
      <c r="H83" s="14">
        <v>0</v>
      </c>
      <c r="I83" s="14">
        <v>0</v>
      </c>
    </row>
    <row r="84" spans="1:9" x14ac:dyDescent="0.2">
      <c r="A84" s="2">
        <v>2026</v>
      </c>
      <c r="B84" s="1" t="str">
        <f t="shared" si="1"/>
        <v>2026-01</v>
      </c>
      <c r="C84">
        <v>8</v>
      </c>
      <c r="D84">
        <v>771</v>
      </c>
      <c r="E84" t="str">
        <f>VLOOKUP(D84,Statistikkoder!$A$1:$C$172,2,FALSE)</f>
        <v>    Farlig Gods                              </v>
      </c>
      <c r="F84" s="15">
        <v>1044</v>
      </c>
      <c r="G84" s="14">
        <v>0</v>
      </c>
      <c r="H84" s="14">
        <v>0</v>
      </c>
      <c r="I84" s="14">
        <v>0</v>
      </c>
    </row>
    <row r="85" spans="1:9" x14ac:dyDescent="0.2">
      <c r="A85" s="2">
        <v>2026</v>
      </c>
      <c r="B85" s="1" t="str">
        <f t="shared" si="1"/>
        <v>2026-01</v>
      </c>
      <c r="C85">
        <v>8</v>
      </c>
      <c r="D85">
        <v>772</v>
      </c>
      <c r="E85" t="str">
        <f>VLOOKUP(D85,Statistikkoder!$A$1:$C$172,2,FALSE)</f>
        <v>    Ekstra meter Fragt                      </v>
      </c>
      <c r="F85" s="15">
        <v>17</v>
      </c>
      <c r="G85" s="14">
        <v>47.5</v>
      </c>
      <c r="H85" s="14">
        <v>0</v>
      </c>
      <c r="I85" s="14">
        <v>807.5</v>
      </c>
    </row>
    <row r="86" spans="1:9" x14ac:dyDescent="0.2">
      <c r="A86" s="2">
        <v>2026</v>
      </c>
      <c r="B86" s="1" t="str">
        <f t="shared" si="1"/>
        <v>2026-01</v>
      </c>
      <c r="C86">
        <v>8</v>
      </c>
      <c r="D86">
        <v>773</v>
      </c>
      <c r="E86" t="str">
        <f>VLOOKUP(D86,Statistikkoder!$A$1:$C$172,2,FALSE)</f>
        <v>    Ekstra bred                              </v>
      </c>
      <c r="F86" s="15">
        <v>49</v>
      </c>
      <c r="G86" s="14">
        <v>902.53</v>
      </c>
      <c r="H86" s="14">
        <v>0</v>
      </c>
      <c r="I86" s="14">
        <v>44223.97</v>
      </c>
    </row>
    <row r="87" spans="1:9" x14ac:dyDescent="0.2">
      <c r="A87" s="2">
        <v>2026</v>
      </c>
      <c r="B87" s="1" t="str">
        <f t="shared" si="1"/>
        <v>2026-01</v>
      </c>
      <c r="C87">
        <v>8</v>
      </c>
      <c r="D87">
        <v>775</v>
      </c>
      <c r="E87" t="str">
        <f>VLOOKUP(D87,Statistikkoder!$A$1:$C$172,2,FALSE)</f>
        <v>    Tillæg for førerløs enhed                </v>
      </c>
      <c r="F87" s="15">
        <v>209</v>
      </c>
      <c r="G87" s="14">
        <v>428.75</v>
      </c>
      <c r="H87" s="14">
        <v>0</v>
      </c>
      <c r="I87" s="14">
        <v>89608.75</v>
      </c>
    </row>
    <row r="88" spans="1:9" x14ac:dyDescent="0.2">
      <c r="A88" s="2">
        <v>2026</v>
      </c>
      <c r="B88" s="1" t="str">
        <f t="shared" si="1"/>
        <v>2026-01</v>
      </c>
      <c r="C88">
        <v>8</v>
      </c>
      <c r="D88">
        <v>780</v>
      </c>
      <c r="E88" t="str">
        <f>VLOOKUP(D88,Statistikkoder!$A$1:$C$172,2,FALSE)</f>
        <v>    Kiste                                    </v>
      </c>
      <c r="F88" s="15">
        <v>3</v>
      </c>
      <c r="G88" s="14">
        <v>553.75</v>
      </c>
      <c r="H88" s="14">
        <v>0</v>
      </c>
      <c r="I88" s="14">
        <v>1661.25</v>
      </c>
    </row>
    <row r="89" spans="1:9" x14ac:dyDescent="0.2">
      <c r="A89" s="2">
        <v>2026</v>
      </c>
      <c r="B89" s="1" t="str">
        <f t="shared" si="1"/>
        <v>2026-01</v>
      </c>
      <c r="C89">
        <v>8</v>
      </c>
      <c r="D89">
        <v>9010</v>
      </c>
      <c r="E89" t="str">
        <f>VLOOKUP(D89,Statistikkoder!$A$1:$C$172,2,FALSE)</f>
        <v xml:space="preserve">    Gående ikke ovf.                        </v>
      </c>
      <c r="F89" s="15">
        <v>3</v>
      </c>
      <c r="G89" s="14">
        <v>49</v>
      </c>
      <c r="H89" s="14">
        <v>0</v>
      </c>
      <c r="I89" s="14">
        <v>147</v>
      </c>
    </row>
    <row r="90" spans="1:9" x14ac:dyDescent="0.2">
      <c r="A90" s="2">
        <v>2026</v>
      </c>
      <c r="B90" s="1" t="str">
        <f t="shared" si="1"/>
        <v>2026-01</v>
      </c>
      <c r="C90">
        <v>8</v>
      </c>
      <c r="D90">
        <v>995</v>
      </c>
      <c r="E90" t="str">
        <f>VLOOKUP(D90,Statistikkoder!$A$1:$C$172,2,FALSE)</f>
        <v>    Ekspeditionstillæg - ændring                    </v>
      </c>
      <c r="F90" s="15">
        <v>98</v>
      </c>
      <c r="G90" s="14">
        <v>46.17</v>
      </c>
      <c r="H90" s="14">
        <v>0</v>
      </c>
      <c r="I90" s="14">
        <v>4524.66</v>
      </c>
    </row>
    <row r="91" spans="1:9" x14ac:dyDescent="0.2">
      <c r="A91" s="2">
        <v>2026</v>
      </c>
      <c r="B91" s="1" t="str">
        <f t="shared" si="1"/>
        <v>2026-01</v>
      </c>
      <c r="C91">
        <v>8</v>
      </c>
      <c r="D91">
        <v>996</v>
      </c>
      <c r="E91" t="str">
        <f>VLOOKUP(D91,Statistikkoder!$A$1:$C$172,2,FALSE)</f>
        <v>    Passager i køretøj                            </v>
      </c>
      <c r="F91" s="15">
        <v>23</v>
      </c>
      <c r="G91" s="14">
        <v>0</v>
      </c>
      <c r="H91" s="14">
        <v>0</v>
      </c>
      <c r="I91" s="14">
        <v>0</v>
      </c>
    </row>
    <row r="92" spans="1:9" x14ac:dyDescent="0.2">
      <c r="A92" s="2">
        <v>2026</v>
      </c>
      <c r="B92" s="1" t="str">
        <f t="shared" si="1"/>
        <v>2026-01</v>
      </c>
      <c r="C92">
        <v>8</v>
      </c>
      <c r="D92">
        <v>997</v>
      </c>
      <c r="E92" t="str">
        <f>VLOOKUP(D92,Statistikkoder!$A$1:$C$172,2,FALSE)</f>
        <v>    Passager ekstra i bil                          </v>
      </c>
      <c r="F92" s="15">
        <v>25</v>
      </c>
      <c r="G92" s="14">
        <v>49</v>
      </c>
      <c r="H92" s="14">
        <v>0</v>
      </c>
      <c r="I92" s="14">
        <v>1225</v>
      </c>
    </row>
    <row r="93" spans="1:9" x14ac:dyDescent="0.2">
      <c r="A93" s="2">
        <v>2026</v>
      </c>
      <c r="B93" s="1" t="str">
        <f t="shared" si="1"/>
        <v>2026-01</v>
      </c>
      <c r="C93">
        <v>8</v>
      </c>
      <c r="D93">
        <v>998</v>
      </c>
      <c r="E93" t="str">
        <f>VLOOKUP(D93,Statistikkoder!$A$1:$C$172,2,FALSE)</f>
        <v xml:space="preserve">    Elstik til lastbil                      </v>
      </c>
      <c r="F93" s="15">
        <v>787</v>
      </c>
      <c r="G93" s="14">
        <v>0</v>
      </c>
      <c r="H93" s="14">
        <v>0</v>
      </c>
      <c r="I93" s="14">
        <v>0</v>
      </c>
    </row>
    <row r="94" spans="1:9" x14ac:dyDescent="0.2">
      <c r="A94" s="2">
        <v>2026</v>
      </c>
      <c r="B94" s="1" t="str">
        <f t="shared" si="1"/>
        <v>2026-01</v>
      </c>
      <c r="C94">
        <v>8</v>
      </c>
      <c r="D94">
        <v>999</v>
      </c>
      <c r="E94" t="str">
        <f>VLOOKUP(D94,Statistikkoder!$A$1:$C$172,2,FALSE)</f>
        <v>    Medtages ikke                        </v>
      </c>
      <c r="F94" s="15">
        <v>1058</v>
      </c>
      <c r="G94" s="14">
        <v>11.14</v>
      </c>
      <c r="H94" s="14">
        <v>0</v>
      </c>
      <c r="I94" s="14">
        <v>11786.12</v>
      </c>
    </row>
    <row r="95" spans="1:9" x14ac:dyDescent="0.2">
      <c r="A95" s="2">
        <v>2026</v>
      </c>
      <c r="B95" s="1" t="str">
        <f t="shared" si="1"/>
        <v>2026-01</v>
      </c>
      <c r="C95">
        <v>7</v>
      </c>
      <c r="D95">
        <v>930</v>
      </c>
      <c r="E95" t="str">
        <f>VLOOKUP(D95,Statistikkoder!$A$1:$C$172,2,FALSE)</f>
        <v>    Pendler Gående Voksen                    </v>
      </c>
      <c r="F95" s="15">
        <v>111</v>
      </c>
      <c r="G95" s="14">
        <v>62.24</v>
      </c>
      <c r="H95" s="14">
        <v>0</v>
      </c>
      <c r="I95" s="14">
        <v>6908.64</v>
      </c>
    </row>
    <row r="96" spans="1:9" x14ac:dyDescent="0.2">
      <c r="A96" s="2">
        <v>2026</v>
      </c>
      <c r="B96" s="1" t="str">
        <f t="shared" si="1"/>
        <v>2026-01</v>
      </c>
      <c r="C96">
        <v>7</v>
      </c>
      <c r="D96">
        <v>935</v>
      </c>
      <c r="E96" t="str">
        <f>VLOOKUP(D96,Statistikkoder!$A$1:$C$172,2,FALSE)</f>
        <v>    Pendler Gående Barn 12-15 år                  </v>
      </c>
      <c r="F96" s="15">
        <v>2</v>
      </c>
      <c r="G96" s="14">
        <v>24</v>
      </c>
      <c r="H96" s="14">
        <v>0</v>
      </c>
      <c r="I96" s="14">
        <v>48</v>
      </c>
    </row>
    <row r="97" spans="1:9" x14ac:dyDescent="0.2">
      <c r="A97" s="2">
        <v>2026</v>
      </c>
      <c r="B97" s="1" t="str">
        <f t="shared" si="1"/>
        <v>2026-01</v>
      </c>
      <c r="C97">
        <v>7</v>
      </c>
      <c r="D97">
        <v>940</v>
      </c>
      <c r="E97" t="str">
        <f>VLOOKUP(D97,Statistikkoder!$A$1:$C$172,2,FALSE)</f>
        <v>    Pendler Gående Værnepligtig                    </v>
      </c>
      <c r="F97" s="15">
        <v>19</v>
      </c>
      <c r="G97" s="14">
        <v>0</v>
      </c>
      <c r="H97" s="14">
        <v>0</v>
      </c>
      <c r="I97" s="14">
        <v>0</v>
      </c>
    </row>
    <row r="98" spans="1:9" x14ac:dyDescent="0.2">
      <c r="A98" s="2">
        <v>2026</v>
      </c>
      <c r="B98" s="1" t="str">
        <f t="shared" si="1"/>
        <v>2026-01</v>
      </c>
      <c r="C98">
        <v>7</v>
      </c>
      <c r="D98">
        <v>945</v>
      </c>
      <c r="E98" t="str">
        <f>VLOOKUP(D98,Statistikkoder!$A$1:$C$172,2,FALSE)</f>
        <v xml:space="preserve">    Pendler Bil &lt; 1,95 m                            </v>
      </c>
      <c r="F98" s="15">
        <v>2458</v>
      </c>
      <c r="G98" s="14">
        <v>267.77999999999997</v>
      </c>
      <c r="H98" s="14">
        <v>0</v>
      </c>
      <c r="I98" s="14">
        <v>658203.24</v>
      </c>
    </row>
    <row r="99" spans="1:9" x14ac:dyDescent="0.2">
      <c r="A99" s="2">
        <v>2026</v>
      </c>
      <c r="B99" s="1" t="str">
        <f t="shared" si="1"/>
        <v>2026-01</v>
      </c>
      <c r="C99">
        <v>7</v>
      </c>
      <c r="D99">
        <v>950</v>
      </c>
      <c r="E99" t="str">
        <f>VLOOKUP(D99,Statistikkoder!$A$1:$C$172,2,FALSE)</f>
        <v>    Pendler Bil &gt; 1,95 m                            </v>
      </c>
      <c r="F99" s="15">
        <v>59</v>
      </c>
      <c r="G99" s="14">
        <v>490.19</v>
      </c>
      <c r="H99" s="14">
        <v>0</v>
      </c>
      <c r="I99" s="14">
        <v>28921.21</v>
      </c>
    </row>
    <row r="100" spans="1:9" x14ac:dyDescent="0.2">
      <c r="A100" s="2">
        <v>2026</v>
      </c>
      <c r="B100" s="1" t="str">
        <f t="shared" si="1"/>
        <v>2026-01</v>
      </c>
      <c r="C100">
        <v>7</v>
      </c>
      <c r="D100">
        <v>999</v>
      </c>
      <c r="E100" t="str">
        <f>VLOOKUP(D100,Statistikkoder!$A$1:$C$172,2,FALSE)</f>
        <v>    Medtages ikke                        </v>
      </c>
      <c r="F100" s="15">
        <v>232</v>
      </c>
      <c r="G100" s="14">
        <v>17.850000000000001</v>
      </c>
      <c r="H100" s="14">
        <v>0</v>
      </c>
      <c r="I100" s="14">
        <v>4141.2</v>
      </c>
    </row>
    <row r="101" spans="1:9" x14ac:dyDescent="0.2">
      <c r="A101" s="2">
        <v>2026</v>
      </c>
      <c r="B101" s="1" t="str">
        <f t="shared" si="1"/>
        <v>2026-01</v>
      </c>
      <c r="C101">
        <v>8</v>
      </c>
      <c r="D101">
        <v>930</v>
      </c>
      <c r="E101" t="str">
        <f>VLOOKUP(D101,Statistikkoder!$A$1:$C$172,2,FALSE)</f>
        <v>    Pendler Gående Voksen                    </v>
      </c>
      <c r="F101" s="15">
        <v>4</v>
      </c>
      <c r="G101" s="14">
        <v>104</v>
      </c>
      <c r="H101" s="14">
        <v>0</v>
      </c>
      <c r="I101" s="14">
        <v>416</v>
      </c>
    </row>
    <row r="102" spans="1:9" x14ac:dyDescent="0.2">
      <c r="A102" s="2">
        <v>2026</v>
      </c>
      <c r="B102" s="1" t="str">
        <f t="shared" si="1"/>
        <v>2026-01</v>
      </c>
      <c r="C102">
        <v>8</v>
      </c>
      <c r="D102">
        <v>940</v>
      </c>
      <c r="E102" t="str">
        <f>VLOOKUP(D102,Statistikkoder!$A$1:$C$172,2,FALSE)</f>
        <v>    Pendler Gående Værnepligtig                    </v>
      </c>
      <c r="F102" s="15">
        <v>13</v>
      </c>
      <c r="G102" s="14">
        <v>0</v>
      </c>
      <c r="H102" s="14">
        <v>0</v>
      </c>
      <c r="I102" s="14">
        <v>0</v>
      </c>
    </row>
    <row r="103" spans="1:9" x14ac:dyDescent="0.2">
      <c r="A103" s="2">
        <v>2026</v>
      </c>
      <c r="B103" s="1" t="str">
        <f t="shared" si="1"/>
        <v>2026-01</v>
      </c>
      <c r="C103">
        <v>8</v>
      </c>
      <c r="D103">
        <v>945</v>
      </c>
      <c r="E103" t="str">
        <f>VLOOKUP(D103,Statistikkoder!$A$1:$C$172,2,FALSE)</f>
        <v xml:space="preserve">    Pendler Bil &lt; 1,95 m                            </v>
      </c>
      <c r="F103" s="15">
        <v>20</v>
      </c>
      <c r="G103" s="14">
        <v>437</v>
      </c>
      <c r="H103" s="14">
        <v>0</v>
      </c>
      <c r="I103" s="14">
        <v>8740</v>
      </c>
    </row>
    <row r="104" spans="1:9" x14ac:dyDescent="0.2">
      <c r="A104" s="2">
        <v>2026</v>
      </c>
      <c r="B104" s="1" t="str">
        <f t="shared" si="1"/>
        <v>2026-01</v>
      </c>
      <c r="C104">
        <v>8</v>
      </c>
      <c r="D104">
        <v>950</v>
      </c>
      <c r="E104" t="str">
        <f>VLOOKUP(D104,Statistikkoder!$A$1:$C$172,2,FALSE)</f>
        <v>    Pendler Bil &gt; 1,95 m                            </v>
      </c>
      <c r="F104" s="15">
        <v>9</v>
      </c>
      <c r="G104" s="14">
        <v>659</v>
      </c>
      <c r="H104" s="14">
        <v>0</v>
      </c>
      <c r="I104" s="14">
        <v>5931</v>
      </c>
    </row>
    <row r="105" spans="1:9" x14ac:dyDescent="0.2">
      <c r="A105" s="2">
        <v>2026</v>
      </c>
      <c r="B105" s="1" t="str">
        <f t="shared" si="1"/>
        <v>2026-01</v>
      </c>
      <c r="C105">
        <v>8</v>
      </c>
      <c r="D105">
        <v>999</v>
      </c>
      <c r="E105" t="str">
        <f>VLOOKUP(D105,Statistikkoder!$A$1:$C$172,2,FALSE)</f>
        <v>    Medtages ikke                        </v>
      </c>
      <c r="F105" s="15">
        <v>10</v>
      </c>
      <c r="G105" s="14">
        <v>20.39</v>
      </c>
      <c r="H105" s="14">
        <v>0</v>
      </c>
      <c r="I105" s="14">
        <v>203.9</v>
      </c>
    </row>
    <row r="106" spans="1:9" x14ac:dyDescent="0.2">
      <c r="C106"/>
      <c r="F106" s="15"/>
      <c r="G106" s="14"/>
      <c r="H106" s="14"/>
      <c r="I106" s="14"/>
    </row>
    <row r="107" spans="1:9" x14ac:dyDescent="0.2">
      <c r="C107"/>
      <c r="F107" s="15"/>
      <c r="G107" s="14"/>
      <c r="H107" s="14"/>
      <c r="I107" s="14"/>
    </row>
    <row r="108" spans="1:9" x14ac:dyDescent="0.2">
      <c r="C108"/>
      <c r="F108" s="15"/>
      <c r="G108" s="14"/>
      <c r="H108" s="14"/>
      <c r="I108" s="14"/>
    </row>
    <row r="109" spans="1:9" x14ac:dyDescent="0.2">
      <c r="C109"/>
      <c r="F109" s="15"/>
      <c r="G109" s="14"/>
      <c r="H109" s="14"/>
      <c r="I109" s="14"/>
    </row>
    <row r="110" spans="1:9" x14ac:dyDescent="0.2">
      <c r="C110"/>
      <c r="F110" s="15"/>
      <c r="G110" s="14"/>
      <c r="H110" s="14"/>
      <c r="I110" s="14"/>
    </row>
    <row r="111" spans="1:9" x14ac:dyDescent="0.2">
      <c r="C111"/>
      <c r="F111" s="15"/>
      <c r="G111" s="14"/>
      <c r="H111" s="14"/>
      <c r="I111" s="14"/>
    </row>
    <row r="112" spans="1:9" x14ac:dyDescent="0.2">
      <c r="C112"/>
      <c r="F112" s="15"/>
      <c r="G112" s="14"/>
      <c r="H112" s="14"/>
      <c r="I112" s="14"/>
    </row>
    <row r="113" spans="6:9" x14ac:dyDescent="0.2">
      <c r="F113" s="15"/>
      <c r="G113" s="14"/>
      <c r="H113" s="14"/>
      <c r="I113" s="14"/>
    </row>
    <row r="114" spans="6:9" x14ac:dyDescent="0.2">
      <c r="F114" s="15"/>
      <c r="G114" s="14"/>
      <c r="H114" s="14"/>
      <c r="I114" s="14"/>
    </row>
    <row r="115" spans="6:9" x14ac:dyDescent="0.2">
      <c r="F115" s="15"/>
      <c r="G115" s="14"/>
      <c r="H115" s="14"/>
      <c r="I115" s="14"/>
    </row>
    <row r="116" spans="6:9" x14ac:dyDescent="0.2">
      <c r="F116" s="15"/>
      <c r="G116" s="14"/>
      <c r="H116" s="14"/>
      <c r="I116" s="14"/>
    </row>
    <row r="117" spans="6:9" x14ac:dyDescent="0.2">
      <c r="F117" s="15"/>
      <c r="G117" s="14"/>
      <c r="H117" s="14"/>
      <c r="I117" s="14"/>
    </row>
    <row r="118" spans="6:9" x14ac:dyDescent="0.2">
      <c r="F118" s="15"/>
      <c r="G118" s="14"/>
      <c r="H118" s="14"/>
      <c r="I118" s="14"/>
    </row>
    <row r="119" spans="6:9" x14ac:dyDescent="0.2">
      <c r="F119" s="15"/>
      <c r="G119" s="14"/>
      <c r="H119" s="14"/>
      <c r="I119" s="14"/>
    </row>
    <row r="120" spans="6:9" x14ac:dyDescent="0.2">
      <c r="F120" s="15"/>
      <c r="G120" s="14"/>
      <c r="H120" s="14"/>
      <c r="I120" s="14"/>
    </row>
    <row r="121" spans="6:9" x14ac:dyDescent="0.2">
      <c r="F121" s="15"/>
      <c r="G121" s="14"/>
      <c r="H121" s="14"/>
      <c r="I121" s="14"/>
    </row>
    <row r="122" spans="6:9" x14ac:dyDescent="0.2">
      <c r="F122" s="15"/>
      <c r="G122" s="14"/>
      <c r="H122" s="14"/>
      <c r="I122" s="14"/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2026-02-02T16:53:05Z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