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6JUN/Til TRM/"/>
    </mc:Choice>
  </mc:AlternateContent>
  <xr:revisionPtr revIDLastSave="601" documentId="13_ncr:1_{73DE5092-74A5-41BB-AD56-15856ED3F727}" xr6:coauthVersionLast="47" xr6:coauthVersionMax="47" xr10:uidLastSave="{01474A26-7567-4E80-ADB7-587C5ECAE19B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144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5" i="1" l="1"/>
  <c r="B134" i="1"/>
  <c r="B133" i="1"/>
  <c r="B132" i="1"/>
  <c r="B131" i="1"/>
  <c r="B130" i="1"/>
  <c r="B129" i="1"/>
  <c r="B128" i="1"/>
  <c r="B127" i="1"/>
  <c r="B126" i="1"/>
  <c r="E126" i="1"/>
  <c r="E127" i="1"/>
  <c r="E128" i="1"/>
  <c r="E129" i="1"/>
  <c r="E130" i="1"/>
  <c r="E131" i="1"/>
  <c r="E132" i="1"/>
  <c r="E133" i="1"/>
  <c r="E134" i="1"/>
  <c r="E135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21" i="1"/>
  <c r="E122" i="1"/>
  <c r="E123" i="1"/>
  <c r="E124" i="1"/>
  <c r="E125" i="1"/>
  <c r="E112" i="1"/>
  <c r="E113" i="1"/>
  <c r="E114" i="1"/>
  <c r="E115" i="1"/>
  <c r="E116" i="1"/>
  <c r="E117" i="1"/>
  <c r="E118" i="1"/>
  <c r="E119" i="1"/>
  <c r="E120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<sst xmlns="http://schemas.openxmlformats.org/spreadsheetml/2006/main" count="405" uniqueCount="199">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</sst>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379.722139583333" createdVersion="8" refreshedVersion="8" minRefreshableVersion="3" recordCount="134" xr:uid="{F81A16B9-CE96-449C-BB19-77FA94AFDB6A}">
  <cacheSource type="worksheet">
    <worksheetSource ref="A1:I135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06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6">
        <n v="1"/>
        <n v="10"/>
        <n v="1010"/>
        <n v="105"/>
        <n v="11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19"/>
        <n v="20"/>
        <n v="210"/>
        <n v="29"/>
        <n v="3"/>
        <n v="30"/>
        <n v="31"/>
        <n v="310"/>
        <n v="320"/>
        <n v="330"/>
        <n v="340"/>
        <n v="40"/>
        <n v="410"/>
        <n v="420"/>
        <n v="430"/>
        <n v="50"/>
        <n v="510"/>
        <n v="520"/>
        <n v="530"/>
        <n v="540"/>
        <n v="560"/>
        <n v="6"/>
        <n v="60"/>
        <n v="620"/>
        <n v="640"/>
        <n v="70"/>
        <n v="710"/>
        <n v="720"/>
        <n v="730"/>
        <n v="740"/>
        <n v="750"/>
        <n v="765"/>
        <n v="770"/>
        <n v="772"/>
        <n v="773"/>
        <n v="9010"/>
        <n v="9011"/>
        <n v="987"/>
        <n v="988"/>
        <n v="989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550"/>
        <n v="760"/>
        <n v="771"/>
        <n v="775"/>
        <n v="780"/>
        <n v="998"/>
        <n v="930"/>
        <n v="935"/>
        <n v="940"/>
        <n v="945"/>
        <n v="950"/>
        <n v="955"/>
        <n v="960"/>
        <n v="975"/>
      </sharedItems>
    </cacheField>
    <cacheField name="Beskrivelse" numFmtId="0">
      <sharedItems count="86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    Voksen gruppe gående Agent              "/>
        <s v="    Barn 12-15 år gående              "/>
        <s v="    Anhænger                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MC/Knallert Sidevogn/anhænger            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    Cykel m/anhænger Voksen                  "/>
        <s v="    Cykel m/anhænger Barn  0-11 år          "/>
        <s v="    Bagagevogne                             "/>
        <s v="    Voksen gruppe                    "/>
        <s v="    Bus &lt; 14 m incl. passagerer              "/>
        <s v="    Anhænger til bus                        "/>
        <s v="    Barn 12-15 år gruppe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Special transport                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Invalid ikke handicap                        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Cykel m/anhænger Barn 12-15 år          "/>
        <s v="    Løs trailer m/håndtering 34 tons, Haste  "/>
        <s v="    Farlig Gods                              "/>
        <s v="    Tillæg for førerløs enhed                "/>
        <s v="    Kiste            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Bil m/anh. &lt; 1,95 m              "/>
        <s v="    Pendler Bil m/anh. &gt; 1,95 m                "/>
        <s v="    Pendler MC m/sidevogn/anh.                    "/>
      </sharedItems>
    </cacheField>
    <cacheField name="Antal enheder" numFmtId="3">
      <sharedItems containsSemiMixedTypes="0" containsString="0" containsNumber="1" containsInteger="1" minValue="1" maxValue="45651"/>
    </cacheField>
    <cacheField name="Pris                          " numFmtId="4">
      <sharedItems containsSemiMixedTypes="0" containsString="0" containsNumber="1" minValue="0" maxValue="3087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20662809.8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n v="2025"/>
    <x v="0"/>
    <n v="7"/>
    <x v="0"/>
    <x v="0"/>
    <n v="20"/>
    <n v="300"/>
    <n v="0"/>
    <n v="6000"/>
  </r>
  <r>
    <n v="2025"/>
    <x v="0"/>
    <n v="7"/>
    <x v="1"/>
    <x v="1"/>
    <n v="40906"/>
    <n v="96.3"/>
    <n v="79.42"/>
    <n v="3939247.8"/>
  </r>
  <r>
    <n v="2025"/>
    <x v="0"/>
    <n v="7"/>
    <x v="2"/>
    <x v="2"/>
    <n v="593"/>
    <n v="725.9"/>
    <n v="0"/>
    <n v="430458.7"/>
  </r>
  <r>
    <n v="2025"/>
    <x v="0"/>
    <n v="7"/>
    <x v="3"/>
    <x v="3"/>
    <n v="77"/>
    <n v="0"/>
    <n v="0"/>
    <n v="0"/>
  </r>
  <r>
    <n v="2025"/>
    <x v="0"/>
    <n v="7"/>
    <x v="4"/>
    <x v="4"/>
    <n v="5999"/>
    <n v="89"/>
    <n v="0"/>
    <n v="533911"/>
  </r>
  <r>
    <n v="2025"/>
    <x v="0"/>
    <n v="7"/>
    <x v="5"/>
    <x v="5"/>
    <n v="36391"/>
    <n v="567.79999999999995"/>
    <n v="416.88"/>
    <n v="20662809.800000001"/>
  </r>
  <r>
    <n v="2025"/>
    <x v="0"/>
    <n v="7"/>
    <x v="6"/>
    <x v="6"/>
    <n v="159"/>
    <n v="71.069999999999993"/>
    <n v="0"/>
    <n v="11300.13"/>
  </r>
  <r>
    <n v="2025"/>
    <x v="0"/>
    <n v="7"/>
    <x v="7"/>
    <x v="7"/>
    <n v="413"/>
    <n v="680.13"/>
    <n v="522.14"/>
    <n v="280893.69"/>
  </r>
  <r>
    <n v="2025"/>
    <x v="0"/>
    <n v="7"/>
    <x v="8"/>
    <x v="8"/>
    <n v="2434"/>
    <n v="783.77"/>
    <n v="519.32000000000005"/>
    <n v="1907696.18"/>
  </r>
  <r>
    <n v="2025"/>
    <x v="0"/>
    <n v="7"/>
    <x v="9"/>
    <x v="9"/>
    <n v="10"/>
    <n v="160"/>
    <n v="0"/>
    <n v="1600"/>
  </r>
  <r>
    <n v="2025"/>
    <x v="0"/>
    <n v="7"/>
    <x v="10"/>
    <x v="10"/>
    <n v="900"/>
    <n v="561.05999999999995"/>
    <n v="456.17"/>
    <n v="504954"/>
  </r>
  <r>
    <n v="2025"/>
    <x v="0"/>
    <n v="7"/>
    <x v="11"/>
    <x v="11"/>
    <n v="11491"/>
    <n v="325.63"/>
    <n v="224.14"/>
    <n v="3741814.33"/>
  </r>
  <r>
    <n v="2025"/>
    <x v="0"/>
    <n v="7"/>
    <x v="12"/>
    <x v="12"/>
    <n v="50"/>
    <n v="678"/>
    <n v="447.7"/>
    <n v="33900"/>
  </r>
  <r>
    <n v="2025"/>
    <x v="0"/>
    <n v="7"/>
    <x v="13"/>
    <x v="13"/>
    <n v="2775"/>
    <n v="0"/>
    <n v="0"/>
    <n v="0"/>
  </r>
  <r>
    <n v="2025"/>
    <x v="0"/>
    <n v="7"/>
    <x v="14"/>
    <x v="14"/>
    <n v="244"/>
    <n v="405.35"/>
    <n v="281.44"/>
    <n v="98905.4"/>
  </r>
  <r>
    <n v="2025"/>
    <x v="0"/>
    <n v="7"/>
    <x v="15"/>
    <x v="15"/>
    <n v="154"/>
    <n v="678.84"/>
    <n v="575.97"/>
    <n v="104541.36"/>
  </r>
  <r>
    <n v="2025"/>
    <x v="0"/>
    <n v="7"/>
    <x v="16"/>
    <x v="16"/>
    <n v="886"/>
    <n v="263"/>
    <n v="263.68"/>
    <n v="233018"/>
  </r>
  <r>
    <n v="2025"/>
    <x v="0"/>
    <n v="7"/>
    <x v="17"/>
    <x v="17"/>
    <n v="18"/>
    <n v="620.33000000000004"/>
    <n v="263.68"/>
    <n v="11165.94"/>
  </r>
  <r>
    <n v="2025"/>
    <x v="0"/>
    <n v="7"/>
    <x v="18"/>
    <x v="18"/>
    <n v="19194"/>
    <n v="0"/>
    <n v="0"/>
    <n v="0"/>
  </r>
  <r>
    <n v="2025"/>
    <x v="0"/>
    <n v="7"/>
    <x v="19"/>
    <x v="19"/>
    <n v="43"/>
    <n v="149"/>
    <n v="0"/>
    <n v="6407"/>
  </r>
  <r>
    <n v="2025"/>
    <x v="0"/>
    <n v="7"/>
    <x v="20"/>
    <x v="20"/>
    <n v="1311"/>
    <n v="59.55"/>
    <n v="55.2"/>
    <n v="78070.05"/>
  </r>
  <r>
    <n v="2025"/>
    <x v="0"/>
    <n v="7"/>
    <x v="21"/>
    <x v="21"/>
    <n v="12"/>
    <n v="511.5"/>
    <n v="0"/>
    <n v="6138"/>
  </r>
  <r>
    <n v="2025"/>
    <x v="0"/>
    <n v="7"/>
    <x v="22"/>
    <x v="22"/>
    <n v="10"/>
    <n v="29"/>
    <n v="0"/>
    <n v="290"/>
  </r>
  <r>
    <n v="2025"/>
    <x v="0"/>
    <n v="7"/>
    <x v="23"/>
    <x v="23"/>
    <n v="3970"/>
    <n v="0"/>
    <n v="0"/>
    <n v="0"/>
  </r>
  <r>
    <n v="2025"/>
    <x v="0"/>
    <n v="7"/>
    <x v="24"/>
    <x v="24"/>
    <n v="687"/>
    <n v="0"/>
    <n v="0"/>
    <n v="0"/>
  </r>
  <r>
    <n v="2025"/>
    <x v="0"/>
    <n v="7"/>
    <x v="25"/>
    <x v="25"/>
    <n v="1"/>
    <n v="0"/>
    <n v="0"/>
    <n v="0"/>
  </r>
  <r>
    <n v="2025"/>
    <x v="0"/>
    <n v="7"/>
    <x v="26"/>
    <x v="26"/>
    <n v="543"/>
    <n v="859.04"/>
    <n v="555.83000000000004"/>
    <n v="466458.72"/>
  </r>
  <r>
    <n v="2025"/>
    <x v="0"/>
    <n v="7"/>
    <x v="27"/>
    <x v="27"/>
    <n v="68"/>
    <n v="1019.59"/>
    <n v="555.83000000000004"/>
    <n v="69332.12"/>
  </r>
  <r>
    <n v="2025"/>
    <x v="0"/>
    <n v="7"/>
    <x v="28"/>
    <x v="28"/>
    <n v="249"/>
    <n v="678.92"/>
    <n v="445.71"/>
    <n v="169051.08"/>
  </r>
  <r>
    <n v="2025"/>
    <x v="0"/>
    <n v="7"/>
    <x v="29"/>
    <x v="29"/>
    <n v="28"/>
    <n v="813.29"/>
    <n v="555.53"/>
    <n v="22772.12"/>
  </r>
  <r>
    <n v="2025"/>
    <x v="0"/>
    <n v="7"/>
    <x v="30"/>
    <x v="30"/>
    <n v="1656"/>
    <n v="55"/>
    <n v="55.2"/>
    <n v="91080"/>
  </r>
  <r>
    <n v="2025"/>
    <x v="0"/>
    <n v="7"/>
    <x v="31"/>
    <x v="31"/>
    <n v="931"/>
    <n v="215.5"/>
    <n v="199.5"/>
    <n v="200630.5"/>
  </r>
  <r>
    <n v="2025"/>
    <x v="0"/>
    <n v="7"/>
    <x v="32"/>
    <x v="32"/>
    <n v="184"/>
    <n v="180"/>
    <n v="180.01"/>
    <n v="33120"/>
  </r>
  <r>
    <n v="2025"/>
    <x v="0"/>
    <n v="7"/>
    <x v="33"/>
    <x v="33"/>
    <n v="5"/>
    <n v="376"/>
    <n v="0"/>
    <n v="1880"/>
  </r>
  <r>
    <n v="2025"/>
    <x v="0"/>
    <n v="7"/>
    <x v="34"/>
    <x v="34"/>
    <n v="32"/>
    <n v="55"/>
    <n v="55.2"/>
    <n v="1760"/>
  </r>
  <r>
    <n v="2025"/>
    <x v="0"/>
    <n v="7"/>
    <x v="35"/>
    <x v="35"/>
    <n v="1163"/>
    <n v="23.04"/>
    <n v="0"/>
    <n v="26795.52"/>
  </r>
  <r>
    <n v="2025"/>
    <x v="0"/>
    <n v="7"/>
    <x v="36"/>
    <x v="36"/>
    <n v="17"/>
    <n v="12"/>
    <n v="0"/>
    <n v="204"/>
  </r>
  <r>
    <n v="2025"/>
    <x v="0"/>
    <n v="7"/>
    <x v="37"/>
    <x v="37"/>
    <n v="33"/>
    <n v="0"/>
    <n v="0"/>
    <n v="0"/>
  </r>
  <r>
    <n v="2025"/>
    <x v="0"/>
    <n v="7"/>
    <x v="38"/>
    <x v="38"/>
    <n v="53"/>
    <n v="46.68"/>
    <n v="0"/>
    <n v="2474.04"/>
  </r>
  <r>
    <n v="2025"/>
    <x v="0"/>
    <n v="7"/>
    <x v="39"/>
    <x v="39"/>
    <n v="4"/>
    <n v="0"/>
    <n v="0"/>
    <n v="0"/>
  </r>
  <r>
    <n v="2025"/>
    <x v="0"/>
    <n v="7"/>
    <x v="40"/>
    <x v="40"/>
    <n v="989"/>
    <n v="0"/>
    <n v="0"/>
    <n v="0"/>
  </r>
  <r>
    <n v="2025"/>
    <x v="0"/>
    <n v="7"/>
    <x v="41"/>
    <x v="41"/>
    <n v="44"/>
    <n v="99"/>
    <n v="0"/>
    <n v="4356"/>
  </r>
  <r>
    <n v="2025"/>
    <x v="0"/>
    <n v="7"/>
    <x v="42"/>
    <x v="42"/>
    <n v="580"/>
    <n v="2934"/>
    <n v="2011.92"/>
    <n v="1701720"/>
  </r>
  <r>
    <n v="2025"/>
    <x v="0"/>
    <n v="7"/>
    <x v="43"/>
    <x v="43"/>
    <n v="7"/>
    <n v="678"/>
    <n v="0"/>
    <n v="4746"/>
  </r>
  <r>
    <n v="2025"/>
    <x v="0"/>
    <n v="7"/>
    <x v="44"/>
    <x v="44"/>
    <n v="21"/>
    <n v="89"/>
    <n v="0"/>
    <n v="1869"/>
  </r>
  <r>
    <n v="2025"/>
    <x v="0"/>
    <n v="7"/>
    <x v="45"/>
    <x v="45"/>
    <n v="148"/>
    <n v="150"/>
    <n v="0"/>
    <n v="22200"/>
  </r>
  <r>
    <n v="2025"/>
    <x v="0"/>
    <n v="7"/>
    <x v="46"/>
    <x v="46"/>
    <n v="58"/>
    <n v="196.25"/>
    <n v="0"/>
    <n v="11382.5"/>
  </r>
  <r>
    <n v="2025"/>
    <x v="0"/>
    <n v="7"/>
    <x v="47"/>
    <x v="47"/>
    <n v="379"/>
    <n v="290"/>
    <n v="0"/>
    <n v="109910"/>
  </r>
  <r>
    <n v="2025"/>
    <x v="0"/>
    <n v="7"/>
    <x v="48"/>
    <x v="48"/>
    <n v="122"/>
    <n v="313.75"/>
    <n v="0"/>
    <n v="38277.5"/>
  </r>
  <r>
    <n v="2025"/>
    <x v="0"/>
    <n v="7"/>
    <x v="49"/>
    <x v="49"/>
    <n v="241"/>
    <n v="352.5"/>
    <n v="0"/>
    <n v="84952.5"/>
  </r>
  <r>
    <n v="2025"/>
    <x v="0"/>
    <n v="7"/>
    <x v="50"/>
    <x v="50"/>
    <n v="7"/>
    <n v="1355.71"/>
    <n v="0"/>
    <n v="9489.9699999999993"/>
  </r>
  <r>
    <n v="2025"/>
    <x v="0"/>
    <n v="7"/>
    <x v="51"/>
    <x v="51"/>
    <n v="11150"/>
    <n v="0"/>
    <n v="0"/>
    <n v="0"/>
  </r>
  <r>
    <n v="2025"/>
    <x v="0"/>
    <n v="7"/>
    <x v="52"/>
    <x v="52"/>
    <n v="12"/>
    <n v="26.25"/>
    <n v="0"/>
    <n v="315"/>
  </r>
  <r>
    <n v="2025"/>
    <x v="0"/>
    <n v="7"/>
    <x v="53"/>
    <x v="53"/>
    <n v="2"/>
    <n v="321.25"/>
    <n v="0"/>
    <n v="642.5"/>
  </r>
  <r>
    <n v="2025"/>
    <x v="0"/>
    <n v="7"/>
    <x v="54"/>
    <x v="54"/>
    <n v="454"/>
    <n v="96.8"/>
    <n v="0"/>
    <n v="43947.199999999997"/>
  </r>
  <r>
    <n v="2025"/>
    <x v="0"/>
    <n v="7"/>
    <x v="55"/>
    <x v="55"/>
    <n v="244"/>
    <n v="0"/>
    <n v="0"/>
    <n v="0"/>
  </r>
  <r>
    <n v="2025"/>
    <x v="0"/>
    <n v="7"/>
    <x v="56"/>
    <x v="56"/>
    <n v="5766"/>
    <n v="0"/>
    <n v="0"/>
    <n v="0"/>
  </r>
  <r>
    <n v="2025"/>
    <x v="0"/>
    <n v="7"/>
    <x v="57"/>
    <x v="57"/>
    <n v="5806"/>
    <n v="0"/>
    <n v="0"/>
    <n v="0"/>
  </r>
  <r>
    <n v="2025"/>
    <x v="0"/>
    <n v="7"/>
    <x v="58"/>
    <x v="58"/>
    <n v="9"/>
    <n v="0"/>
    <n v="0"/>
    <n v="0"/>
  </r>
  <r>
    <n v="2025"/>
    <x v="0"/>
    <n v="7"/>
    <x v="59"/>
    <x v="59"/>
    <n v="1705"/>
    <n v="0"/>
    <n v="0"/>
    <n v="0"/>
  </r>
  <r>
    <n v="2025"/>
    <x v="0"/>
    <n v="7"/>
    <x v="60"/>
    <x v="60"/>
    <n v="3687"/>
    <n v="50.57"/>
    <n v="0"/>
    <n v="186451.59"/>
  </r>
  <r>
    <n v="2025"/>
    <x v="0"/>
    <n v="7"/>
    <x v="61"/>
    <x v="61"/>
    <n v="490"/>
    <n v="0"/>
    <n v="0"/>
    <n v="0"/>
  </r>
  <r>
    <n v="2025"/>
    <x v="0"/>
    <n v="7"/>
    <x v="62"/>
    <x v="62"/>
    <n v="4497"/>
    <n v="49"/>
    <n v="0"/>
    <n v="220353"/>
  </r>
  <r>
    <n v="2025"/>
    <x v="0"/>
    <n v="7"/>
    <x v="63"/>
    <x v="63"/>
    <n v="42774"/>
    <n v="16.86"/>
    <n v="0"/>
    <n v="721169.64"/>
  </r>
  <r>
    <n v="2025"/>
    <x v="0"/>
    <n v="8"/>
    <x v="1"/>
    <x v="1"/>
    <n v="1639"/>
    <n v="160.88"/>
    <n v="126.62"/>
    <n v="263682.32"/>
  </r>
  <r>
    <n v="2025"/>
    <x v="0"/>
    <n v="8"/>
    <x v="64"/>
    <x v="64"/>
    <n v="106"/>
    <n v="356.11"/>
    <n v="0"/>
    <n v="37747.660000000003"/>
  </r>
  <r>
    <n v="2025"/>
    <x v="0"/>
    <n v="8"/>
    <x v="65"/>
    <x v="65"/>
    <n v="417"/>
    <n v="758.29"/>
    <n v="0"/>
    <n v="316206.93"/>
  </r>
  <r>
    <n v="2025"/>
    <x v="0"/>
    <n v="8"/>
    <x v="2"/>
    <x v="2"/>
    <n v="2562"/>
    <n v="603.07000000000005"/>
    <n v="0"/>
    <n v="1545065.34"/>
  </r>
  <r>
    <n v="2025"/>
    <x v="0"/>
    <n v="8"/>
    <x v="66"/>
    <x v="66"/>
    <n v="23"/>
    <n v="299.04000000000002"/>
    <n v="0"/>
    <n v="6877.92"/>
  </r>
  <r>
    <n v="2025"/>
    <x v="0"/>
    <n v="8"/>
    <x v="3"/>
    <x v="3"/>
    <n v="1618"/>
    <n v="504.14"/>
    <n v="478.8"/>
    <n v="815698.52"/>
  </r>
  <r>
    <n v="2025"/>
    <x v="0"/>
    <n v="8"/>
    <x v="67"/>
    <x v="67"/>
    <n v="291"/>
    <n v="602.61"/>
    <n v="336.78"/>
    <n v="175359.51"/>
  </r>
  <r>
    <n v="2025"/>
    <x v="0"/>
    <n v="8"/>
    <x v="68"/>
    <x v="68"/>
    <n v="55"/>
    <n v="383"/>
    <n v="383.59"/>
    <n v="21065"/>
  </r>
  <r>
    <n v="2025"/>
    <x v="0"/>
    <n v="8"/>
    <x v="6"/>
    <x v="6"/>
    <n v="10"/>
    <n v="90"/>
    <n v="0"/>
    <n v="900"/>
  </r>
  <r>
    <n v="2025"/>
    <x v="0"/>
    <n v="8"/>
    <x v="7"/>
    <x v="7"/>
    <n v="1"/>
    <n v="200"/>
    <n v="0"/>
    <n v="200"/>
  </r>
  <r>
    <n v="2025"/>
    <x v="0"/>
    <n v="8"/>
    <x v="69"/>
    <x v="69"/>
    <n v="261"/>
    <n v="652.83000000000004"/>
    <n v="431.27"/>
    <n v="170388.63"/>
  </r>
  <r>
    <n v="2025"/>
    <x v="0"/>
    <n v="8"/>
    <x v="9"/>
    <x v="9"/>
    <n v="2"/>
    <n v="200"/>
    <n v="0"/>
    <n v="400"/>
  </r>
  <r>
    <n v="2025"/>
    <x v="0"/>
    <n v="8"/>
    <x v="70"/>
    <x v="70"/>
    <n v="62"/>
    <n v="843.97"/>
    <n v="553.86"/>
    <n v="52326.14"/>
  </r>
  <r>
    <n v="2025"/>
    <x v="0"/>
    <n v="8"/>
    <x v="71"/>
    <x v="71"/>
    <n v="5"/>
    <n v="642"/>
    <n v="0"/>
    <n v="3210"/>
  </r>
  <r>
    <n v="2025"/>
    <x v="0"/>
    <n v="8"/>
    <x v="20"/>
    <x v="20"/>
    <n v="79"/>
    <n v="90.77"/>
    <n v="81.63"/>
    <n v="7170.83"/>
  </r>
  <r>
    <n v="2025"/>
    <x v="0"/>
    <n v="8"/>
    <x v="21"/>
    <x v="21"/>
    <n v="11"/>
    <n v="471.73"/>
    <n v="0"/>
    <n v="5189.03"/>
  </r>
  <r>
    <n v="2025"/>
    <x v="0"/>
    <n v="8"/>
    <x v="22"/>
    <x v="22"/>
    <n v="7"/>
    <n v="29"/>
    <n v="0"/>
    <n v="203"/>
  </r>
  <r>
    <n v="2025"/>
    <x v="0"/>
    <n v="8"/>
    <x v="24"/>
    <x v="24"/>
    <n v="66"/>
    <n v="0"/>
    <n v="0"/>
    <n v="0"/>
  </r>
  <r>
    <n v="2025"/>
    <x v="0"/>
    <n v="8"/>
    <x v="26"/>
    <x v="26"/>
    <n v="118"/>
    <n v="881.2"/>
    <n v="494.39"/>
    <n v="103981.6"/>
  </r>
  <r>
    <n v="2025"/>
    <x v="0"/>
    <n v="8"/>
    <x v="27"/>
    <x v="27"/>
    <n v="18"/>
    <n v="885.11"/>
    <n v="494.39"/>
    <n v="15931.98"/>
  </r>
  <r>
    <n v="2025"/>
    <x v="0"/>
    <n v="8"/>
    <x v="28"/>
    <x v="28"/>
    <n v="52"/>
    <n v="721.12"/>
    <n v="539.87"/>
    <n v="37498.239999999998"/>
  </r>
  <r>
    <n v="2025"/>
    <x v="0"/>
    <n v="8"/>
    <x v="29"/>
    <x v="29"/>
    <n v="10"/>
    <n v="593"/>
    <n v="593.92999999999995"/>
    <n v="5930"/>
  </r>
  <r>
    <n v="2025"/>
    <x v="0"/>
    <n v="8"/>
    <x v="30"/>
    <x v="30"/>
    <n v="457"/>
    <n v="81"/>
    <n v="81.63"/>
    <n v="37017"/>
  </r>
  <r>
    <n v="2025"/>
    <x v="0"/>
    <n v="8"/>
    <x v="31"/>
    <x v="31"/>
    <n v="137"/>
    <n v="257.76"/>
    <n v="246.47"/>
    <n v="35313.120000000003"/>
  </r>
  <r>
    <n v="2025"/>
    <x v="0"/>
    <n v="8"/>
    <x v="32"/>
    <x v="32"/>
    <n v="12"/>
    <n v="227"/>
    <n v="227.17"/>
    <n v="2724"/>
  </r>
  <r>
    <n v="2025"/>
    <x v="0"/>
    <n v="8"/>
    <x v="33"/>
    <x v="33"/>
    <n v="1"/>
    <n v="522"/>
    <n v="0"/>
    <n v="522"/>
  </r>
  <r>
    <n v="2025"/>
    <x v="0"/>
    <n v="8"/>
    <x v="34"/>
    <x v="34"/>
    <n v="15"/>
    <n v="81"/>
    <n v="81.63"/>
    <n v="1215"/>
  </r>
  <r>
    <n v="2025"/>
    <x v="0"/>
    <n v="8"/>
    <x v="35"/>
    <x v="35"/>
    <n v="361"/>
    <n v="22.51"/>
    <n v="0"/>
    <n v="8126.11"/>
  </r>
  <r>
    <n v="2025"/>
    <x v="0"/>
    <n v="8"/>
    <x v="36"/>
    <x v="36"/>
    <n v="19"/>
    <n v="12"/>
    <n v="0"/>
    <n v="228"/>
  </r>
  <r>
    <n v="2025"/>
    <x v="0"/>
    <n v="8"/>
    <x v="37"/>
    <x v="37"/>
    <n v="12"/>
    <n v="0"/>
    <n v="0"/>
    <n v="0"/>
  </r>
  <r>
    <n v="2025"/>
    <x v="0"/>
    <n v="8"/>
    <x v="38"/>
    <x v="38"/>
    <n v="39"/>
    <n v="49.49"/>
    <n v="0"/>
    <n v="1930.11"/>
  </r>
  <r>
    <n v="2025"/>
    <x v="0"/>
    <n v="8"/>
    <x v="72"/>
    <x v="72"/>
    <n v="1"/>
    <n v="26"/>
    <n v="0"/>
    <n v="26"/>
  </r>
  <r>
    <n v="2025"/>
    <x v="0"/>
    <n v="8"/>
    <x v="42"/>
    <x v="42"/>
    <n v="15"/>
    <n v="3087"/>
    <n v="3087.82"/>
    <n v="46305"/>
  </r>
  <r>
    <n v="2025"/>
    <x v="0"/>
    <n v="8"/>
    <x v="43"/>
    <x v="43"/>
    <n v="1"/>
    <n v="1031"/>
    <n v="0"/>
    <n v="1031"/>
  </r>
  <r>
    <n v="2025"/>
    <x v="0"/>
    <n v="8"/>
    <x v="45"/>
    <x v="45"/>
    <n v="105"/>
    <n v="297.5"/>
    <n v="0"/>
    <n v="31237.5"/>
  </r>
  <r>
    <n v="2025"/>
    <x v="0"/>
    <n v="8"/>
    <x v="46"/>
    <x v="46"/>
    <n v="504"/>
    <n v="410"/>
    <n v="0"/>
    <n v="206640"/>
  </r>
  <r>
    <n v="2025"/>
    <x v="0"/>
    <n v="8"/>
    <x v="47"/>
    <x v="47"/>
    <n v="211"/>
    <n v="526.25"/>
    <n v="0"/>
    <n v="111038.75"/>
  </r>
  <r>
    <n v="2025"/>
    <x v="0"/>
    <n v="8"/>
    <x v="48"/>
    <x v="48"/>
    <n v="76"/>
    <n v="682.5"/>
    <n v="0"/>
    <n v="51870"/>
  </r>
  <r>
    <n v="2025"/>
    <x v="0"/>
    <n v="8"/>
    <x v="49"/>
    <x v="49"/>
    <n v="2354"/>
    <n v="566.25"/>
    <n v="0"/>
    <n v="1332952.5"/>
  </r>
  <r>
    <n v="2025"/>
    <x v="0"/>
    <n v="8"/>
    <x v="73"/>
    <x v="73"/>
    <n v="654"/>
    <n v="610"/>
    <n v="0"/>
    <n v="398940"/>
  </r>
  <r>
    <n v="2025"/>
    <x v="0"/>
    <n v="8"/>
    <x v="50"/>
    <x v="50"/>
    <n v="48"/>
    <n v="1841.88"/>
    <n v="0"/>
    <n v="88410.240000000005"/>
  </r>
  <r>
    <n v="2025"/>
    <x v="0"/>
    <n v="8"/>
    <x v="51"/>
    <x v="51"/>
    <n v="45651"/>
    <n v="0"/>
    <n v="0"/>
    <n v="0"/>
  </r>
  <r>
    <n v="2025"/>
    <x v="0"/>
    <n v="8"/>
    <x v="74"/>
    <x v="74"/>
    <n v="1065"/>
    <n v="0"/>
    <n v="0"/>
    <n v="0"/>
  </r>
  <r>
    <n v="2025"/>
    <x v="0"/>
    <n v="8"/>
    <x v="52"/>
    <x v="52"/>
    <n v="46"/>
    <n v="48.75"/>
    <n v="0"/>
    <n v="2242.5"/>
  </r>
  <r>
    <n v="2025"/>
    <x v="0"/>
    <n v="8"/>
    <x v="53"/>
    <x v="53"/>
    <n v="65"/>
    <n v="1189.04"/>
    <n v="0"/>
    <n v="77287.600000000006"/>
  </r>
  <r>
    <n v="2025"/>
    <x v="0"/>
    <n v="8"/>
    <x v="75"/>
    <x v="75"/>
    <n v="540"/>
    <n v="445"/>
    <n v="0"/>
    <n v="240300"/>
  </r>
  <r>
    <n v="2025"/>
    <x v="0"/>
    <n v="8"/>
    <x v="76"/>
    <x v="76"/>
    <n v="2"/>
    <n v="573.75"/>
    <n v="0"/>
    <n v="1147.5"/>
  </r>
  <r>
    <n v="2025"/>
    <x v="0"/>
    <n v="8"/>
    <x v="54"/>
    <x v="54"/>
    <n v="10"/>
    <n v="97.2"/>
    <n v="0"/>
    <n v="972"/>
  </r>
  <r>
    <n v="2025"/>
    <x v="0"/>
    <n v="8"/>
    <x v="55"/>
    <x v="55"/>
    <n v="2"/>
    <n v="0"/>
    <n v="0"/>
    <n v="0"/>
  </r>
  <r>
    <n v="2025"/>
    <x v="0"/>
    <n v="8"/>
    <x v="58"/>
    <x v="58"/>
    <n v="2"/>
    <n v="0"/>
    <n v="0"/>
    <n v="0"/>
  </r>
  <r>
    <n v="2025"/>
    <x v="0"/>
    <n v="8"/>
    <x v="60"/>
    <x v="60"/>
    <n v="190"/>
    <n v="46.18"/>
    <n v="0"/>
    <n v="8774.2000000000007"/>
  </r>
  <r>
    <n v="2025"/>
    <x v="0"/>
    <n v="8"/>
    <x v="61"/>
    <x v="61"/>
    <n v="31"/>
    <n v="0"/>
    <n v="0"/>
    <n v="0"/>
  </r>
  <r>
    <n v="2025"/>
    <x v="0"/>
    <n v="8"/>
    <x v="62"/>
    <x v="62"/>
    <n v="119"/>
    <n v="49"/>
    <n v="0"/>
    <n v="5831"/>
  </r>
  <r>
    <n v="2025"/>
    <x v="0"/>
    <n v="8"/>
    <x v="77"/>
    <x v="77"/>
    <n v="939"/>
    <n v="0"/>
    <n v="0"/>
    <n v="0"/>
  </r>
  <r>
    <n v="2025"/>
    <x v="0"/>
    <n v="8"/>
    <x v="63"/>
    <x v="63"/>
    <n v="2086"/>
    <n v="13.59"/>
    <n v="0"/>
    <n v="28348.74"/>
  </r>
  <r>
    <n v="2025"/>
    <x v="0"/>
    <n v="7"/>
    <x v="0"/>
    <x v="0"/>
    <n v="1"/>
    <n v="300"/>
    <n v="0"/>
    <n v="300"/>
  </r>
  <r>
    <n v="2025"/>
    <x v="0"/>
    <n v="7"/>
    <x v="78"/>
    <x v="78"/>
    <n v="115"/>
    <n v="89.2"/>
    <n v="0"/>
    <n v="10258"/>
  </r>
  <r>
    <n v="2025"/>
    <x v="0"/>
    <n v="7"/>
    <x v="79"/>
    <x v="79"/>
    <n v="1"/>
    <n v="44"/>
    <n v="0"/>
    <n v="44"/>
  </r>
  <r>
    <n v="2025"/>
    <x v="0"/>
    <n v="7"/>
    <x v="80"/>
    <x v="80"/>
    <n v="12"/>
    <n v="0"/>
    <n v="0"/>
    <n v="0"/>
  </r>
  <r>
    <n v="2025"/>
    <x v="0"/>
    <n v="7"/>
    <x v="81"/>
    <x v="81"/>
    <n v="3941"/>
    <n v="324.04000000000002"/>
    <n v="0"/>
    <n v="1277041.6399999999"/>
  </r>
  <r>
    <n v="2025"/>
    <x v="0"/>
    <n v="7"/>
    <x v="82"/>
    <x v="82"/>
    <n v="92"/>
    <n v="632.79999999999995"/>
    <n v="0"/>
    <n v="58217.599999999999"/>
  </r>
  <r>
    <n v="2025"/>
    <x v="0"/>
    <n v="7"/>
    <x v="83"/>
    <x v="83"/>
    <n v="1"/>
    <n v="1499"/>
    <n v="0"/>
    <n v="1499"/>
  </r>
  <r>
    <n v="2025"/>
    <x v="0"/>
    <n v="7"/>
    <x v="84"/>
    <x v="84"/>
    <n v="2"/>
    <n v="1744"/>
    <n v="0"/>
    <n v="3488"/>
  </r>
  <r>
    <n v="2025"/>
    <x v="0"/>
    <n v="7"/>
    <x v="85"/>
    <x v="85"/>
    <n v="5"/>
    <n v="133"/>
    <n v="0"/>
    <n v="665"/>
  </r>
  <r>
    <n v="2025"/>
    <x v="0"/>
    <n v="7"/>
    <x v="63"/>
    <x v="63"/>
    <n v="204"/>
    <n v="19.03"/>
    <n v="0"/>
    <n v="3882.12"/>
  </r>
  <r>
    <n v="2025"/>
    <x v="0"/>
    <n v="8"/>
    <x v="78"/>
    <x v="78"/>
    <n v="2"/>
    <n v="129"/>
    <n v="0"/>
    <n v="258"/>
  </r>
  <r>
    <n v="2025"/>
    <x v="0"/>
    <n v="8"/>
    <x v="80"/>
    <x v="80"/>
    <n v="19"/>
    <n v="0"/>
    <n v="0"/>
    <n v="0"/>
  </r>
  <r>
    <n v="2025"/>
    <x v="0"/>
    <n v="8"/>
    <x v="81"/>
    <x v="81"/>
    <n v="16"/>
    <n v="536.5"/>
    <n v="0"/>
    <n v="8584"/>
  </r>
  <r>
    <n v="2025"/>
    <x v="0"/>
    <n v="8"/>
    <x v="82"/>
    <x v="82"/>
    <n v="10"/>
    <n v="761"/>
    <n v="0"/>
    <n v="7610"/>
  </r>
  <r>
    <n v="2025"/>
    <x v="0"/>
    <n v="8"/>
    <x v="63"/>
    <x v="63"/>
    <n v="3"/>
    <n v="29.45"/>
    <n v="0"/>
    <n v="88.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6DF6D-E8A5-4C77-AEAC-939D1D1D5F75}" name="Pivottabel3" cacheId="144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6">
        <item h="1" x="0"/>
        <item h="1" x="23"/>
        <item h="1" x="40"/>
        <item x="1"/>
        <item h="1" x="4"/>
        <item x="13"/>
        <item h="1" x="18"/>
        <item h="1" x="19"/>
        <item x="20"/>
        <item x="22"/>
        <item x="24"/>
        <item h="1" x="25"/>
        <item x="30"/>
        <item x="34"/>
        <item h="1" x="41"/>
        <item h="1" x="44"/>
        <item x="64"/>
        <item x="65"/>
        <item x="66"/>
        <item x="3"/>
        <item x="67"/>
        <item x="68"/>
        <item x="5"/>
        <item x="6"/>
        <item x="7"/>
        <item x="69"/>
        <item x="8"/>
        <item h="1" x="9"/>
        <item x="10"/>
        <item x="11"/>
        <item x="12"/>
        <item x="70"/>
        <item x="14"/>
        <item x="15"/>
        <item x="16"/>
        <item h="1" x="17"/>
        <item h="1" x="71"/>
        <item x="21"/>
        <item x="26"/>
        <item x="27"/>
        <item x="28"/>
        <item h="1" x="29"/>
        <item x="31"/>
        <item h="1" x="32"/>
        <item h="1" x="33"/>
        <item x="35"/>
        <item h="1" x="36"/>
        <item h="1" x="37"/>
        <item h="1" x="38"/>
        <item h="1" x="72"/>
        <item h="1" x="39"/>
        <item x="42"/>
        <item h="1" x="43"/>
        <item x="45"/>
        <item x="46"/>
        <item x="47"/>
        <item x="48"/>
        <item x="49"/>
        <item x="73"/>
        <item x="50"/>
        <item h="1" x="51"/>
        <item h="1" x="74"/>
        <item h="1" x="52"/>
        <item h="1" x="53"/>
        <item h="1" x="75"/>
        <item h="1" x="76"/>
        <item x="78"/>
        <item h="1" x="79"/>
        <item x="80"/>
        <item x="81"/>
        <item x="82"/>
        <item h="1" x="83"/>
        <item h="1" x="84"/>
        <item h="1" x="85"/>
        <item h="1" x="56"/>
        <item h="1" x="57"/>
        <item h="1" x="58"/>
        <item h="1" x="59"/>
        <item h="1" x="60"/>
        <item x="61"/>
        <item x="62"/>
        <item h="1" x="77"/>
        <item h="1" x="63"/>
        <item h="1" x="2"/>
        <item h="1" x="54"/>
        <item h="1" x="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6">
        <item x="13"/>
        <item x="81"/>
        <item x="21"/>
        <item x="26"/>
        <item x="28"/>
        <item x="27"/>
        <item x="24"/>
        <item x="20"/>
        <item x="3"/>
        <item x="5"/>
        <item x="7"/>
        <item x="12"/>
        <item x="11"/>
        <item x="16"/>
        <item x="8"/>
        <item x="10"/>
        <item x="15"/>
        <item x="14"/>
        <item x="6"/>
        <item x="68"/>
        <item x="69"/>
        <item x="70"/>
        <item x="67"/>
        <item x="42"/>
        <item x="35"/>
        <item x="60"/>
        <item x="53"/>
        <item x="74"/>
        <item x="45"/>
        <item x="46"/>
        <item x="2"/>
        <item x="51"/>
        <item x="34"/>
        <item x="65"/>
        <item x="66"/>
        <item x="76"/>
        <item x="64"/>
        <item x="49"/>
        <item x="73"/>
        <item x="31"/>
        <item x="62"/>
        <item x="61"/>
        <item x="82"/>
        <item x="78"/>
        <item x="80"/>
        <item x="30"/>
        <item x="50"/>
        <item x="47"/>
        <item x="75"/>
        <item x="48"/>
        <item x="1"/>
        <item x="22"/>
        <item x="59"/>
        <item x="77"/>
        <item x="0"/>
        <item x="23"/>
        <item x="18"/>
        <item x="63"/>
        <item x="4"/>
        <item x="52"/>
        <item x="54"/>
        <item x="56"/>
        <item x="57"/>
        <item x="71"/>
        <item x="58"/>
        <item x="79"/>
        <item x="19"/>
        <item x="29"/>
        <item x="32"/>
        <item x="37"/>
        <item x="83"/>
        <item x="84"/>
        <item x="17"/>
        <item x="25"/>
        <item x="36"/>
        <item x="38"/>
        <item x="40"/>
        <item x="85"/>
        <item x="9"/>
        <item x="33"/>
        <item x="39"/>
        <item x="43"/>
        <item x="55"/>
        <item x="41"/>
        <item x="44"/>
        <item x="7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8"/>
      <x v="7"/>
    </i>
    <i>
      <x v="9"/>
      <x v="51"/>
    </i>
    <i>
      <x v="10"/>
      <x v="6"/>
    </i>
    <i>
      <x v="12"/>
      <x v="45"/>
    </i>
    <i>
      <x v="13"/>
      <x v="32"/>
    </i>
    <i>
      <x v="16"/>
      <x v="36"/>
    </i>
    <i>
      <x v="17"/>
      <x v="33"/>
    </i>
    <i>
      <x v="18"/>
      <x v="34"/>
    </i>
    <i>
      <x v="19"/>
      <x v="8"/>
    </i>
    <i>
      <x v="20"/>
      <x v="22"/>
    </i>
    <i>
      <x v="21"/>
      <x v="19"/>
    </i>
    <i>
      <x v="22"/>
      <x v="9"/>
    </i>
    <i>
      <x v="23"/>
      <x v="18"/>
    </i>
    <i>
      <x v="24"/>
      <x v="10"/>
    </i>
    <i>
      <x v="25"/>
      <x v="20"/>
    </i>
    <i>
      <x v="26"/>
      <x v="14"/>
    </i>
    <i>
      <x v="28"/>
      <x v="15"/>
    </i>
    <i>
      <x v="29"/>
      <x v="12"/>
    </i>
    <i>
      <x v="30"/>
      <x v="11"/>
    </i>
    <i>
      <x v="31"/>
      <x v="21"/>
    </i>
    <i>
      <x v="32"/>
      <x v="17"/>
    </i>
    <i>
      <x v="33"/>
      <x v="16"/>
    </i>
    <i>
      <x v="34"/>
      <x v="13"/>
    </i>
    <i>
      <x v="37"/>
      <x v="2"/>
    </i>
    <i>
      <x v="38"/>
      <x v="3"/>
    </i>
    <i>
      <x v="39"/>
      <x v="5"/>
    </i>
    <i>
      <x v="40"/>
      <x v="4"/>
    </i>
    <i>
      <x v="42"/>
      <x v="39"/>
    </i>
    <i>
      <x v="45"/>
      <x v="24"/>
    </i>
    <i>
      <x v="51"/>
      <x v="23"/>
    </i>
    <i>
      <x v="53"/>
      <x v="28"/>
    </i>
    <i>
      <x v="54"/>
      <x v="29"/>
    </i>
    <i>
      <x v="55"/>
      <x v="47"/>
    </i>
    <i>
      <x v="56"/>
      <x v="49"/>
    </i>
    <i>
      <x v="57"/>
      <x v="37"/>
    </i>
    <i>
      <x v="58"/>
      <x v="38"/>
    </i>
    <i>
      <x v="59"/>
      <x v="46"/>
    </i>
    <i>
      <x v="66"/>
      <x v="43"/>
    </i>
    <i>
      <x v="68"/>
      <x v="44"/>
    </i>
    <i>
      <x v="69"/>
      <x v="1"/>
    </i>
    <i>
      <x v="70"/>
      <x v="42"/>
    </i>
    <i>
      <x v="79"/>
      <x v="41"/>
    </i>
    <i>
      <x v="80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42545</v>
      </c>
    </row>
    <row r="6" spans="1:3" x14ac:dyDescent="0.2">
      <c r="A6">
        <v>14</v>
      </c>
      <c r="B6" t="s">
        <v>19</v>
      </c>
      <c r="C6" s="15">
        <v>2775</v>
      </c>
    </row>
    <row r="7" spans="1:3" x14ac:dyDescent="0.2">
      <c r="A7">
        <v>20</v>
      </c>
      <c r="B7" t="s">
        <v>22</v>
      </c>
      <c r="C7" s="15">
        <v>1390</v>
      </c>
    </row>
    <row r="8" spans="1:3" x14ac:dyDescent="0.2">
      <c r="A8">
        <v>29</v>
      </c>
      <c r="B8" t="s">
        <v>187</v>
      </c>
      <c r="C8" s="15">
        <v>17</v>
      </c>
    </row>
    <row r="9" spans="1:3" x14ac:dyDescent="0.2">
      <c r="A9">
        <v>30</v>
      </c>
      <c r="B9" t="s">
        <v>27</v>
      </c>
      <c r="C9" s="15">
        <v>753</v>
      </c>
    </row>
    <row r="10" spans="1:3" x14ac:dyDescent="0.2">
      <c r="A10">
        <v>40</v>
      </c>
      <c r="B10" t="s">
        <v>29</v>
      </c>
      <c r="C10" s="15">
        <v>2113</v>
      </c>
    </row>
    <row r="11" spans="1:3" x14ac:dyDescent="0.2">
      <c r="A11">
        <v>50</v>
      </c>
      <c r="B11" t="s">
        <v>31</v>
      </c>
      <c r="C11" s="15">
        <v>47</v>
      </c>
    </row>
    <row r="12" spans="1:3" x14ac:dyDescent="0.2">
      <c r="A12">
        <v>100</v>
      </c>
      <c r="B12" t="s">
        <v>41</v>
      </c>
      <c r="C12" s="15">
        <v>106</v>
      </c>
    </row>
    <row r="13" spans="1:3" x14ac:dyDescent="0.2">
      <c r="A13">
        <v>101</v>
      </c>
      <c r="B13" t="s">
        <v>43</v>
      </c>
      <c r="C13" s="15">
        <v>417</v>
      </c>
    </row>
    <row r="14" spans="1:3" x14ac:dyDescent="0.2">
      <c r="A14">
        <v>104</v>
      </c>
      <c r="B14" t="s">
        <v>46</v>
      </c>
      <c r="C14" s="15">
        <v>23</v>
      </c>
    </row>
    <row r="15" spans="1:3" x14ac:dyDescent="0.2">
      <c r="A15">
        <v>105</v>
      </c>
      <c r="B15" t="s">
        <v>47</v>
      </c>
      <c r="C15" s="15">
        <v>1695</v>
      </c>
    </row>
    <row r="16" spans="1:3" x14ac:dyDescent="0.2">
      <c r="A16">
        <v>106</v>
      </c>
      <c r="B16" t="s">
        <v>48</v>
      </c>
      <c r="C16" s="15">
        <v>291</v>
      </c>
    </row>
    <row r="17" spans="1:3" x14ac:dyDescent="0.2">
      <c r="A17">
        <v>107</v>
      </c>
      <c r="B17" t="s">
        <v>49</v>
      </c>
      <c r="C17" s="15">
        <v>55</v>
      </c>
    </row>
    <row r="18" spans="1:3" x14ac:dyDescent="0.2">
      <c r="A18">
        <v>110</v>
      </c>
      <c r="B18" t="s">
        <v>53</v>
      </c>
      <c r="C18" s="15">
        <v>36391</v>
      </c>
    </row>
    <row r="19" spans="1:3" x14ac:dyDescent="0.2">
      <c r="A19">
        <v>114</v>
      </c>
      <c r="B19" t="s">
        <v>58</v>
      </c>
      <c r="C19" s="15">
        <v>169</v>
      </c>
    </row>
    <row r="20" spans="1:3" x14ac:dyDescent="0.2">
      <c r="A20">
        <v>115</v>
      </c>
      <c r="B20" t="s">
        <v>59</v>
      </c>
      <c r="C20" s="15">
        <v>414</v>
      </c>
    </row>
    <row r="21" spans="1:3" x14ac:dyDescent="0.2">
      <c r="A21">
        <v>116</v>
      </c>
      <c r="B21" t="s">
        <v>60</v>
      </c>
      <c r="C21" s="15">
        <v>261</v>
      </c>
    </row>
    <row r="22" spans="1:3" x14ac:dyDescent="0.2">
      <c r="A22">
        <v>120</v>
      </c>
      <c r="B22" t="s">
        <v>64</v>
      </c>
      <c r="C22" s="15">
        <v>2434</v>
      </c>
    </row>
    <row r="23" spans="1:3" x14ac:dyDescent="0.2">
      <c r="A23">
        <v>125</v>
      </c>
      <c r="B23" t="s">
        <v>69</v>
      </c>
      <c r="C23" s="15">
        <v>900</v>
      </c>
    </row>
    <row r="24" spans="1:3" x14ac:dyDescent="0.2">
      <c r="A24">
        <v>130</v>
      </c>
      <c r="B24" t="s">
        <v>70</v>
      </c>
      <c r="C24" s="15">
        <v>11491</v>
      </c>
    </row>
    <row r="25" spans="1:3" x14ac:dyDescent="0.2">
      <c r="A25">
        <v>135</v>
      </c>
      <c r="B25" t="s">
        <v>72</v>
      </c>
      <c r="C25" s="15">
        <v>50</v>
      </c>
    </row>
    <row r="26" spans="1:3" x14ac:dyDescent="0.2">
      <c r="A26">
        <v>136</v>
      </c>
      <c r="B26" t="s">
        <v>73</v>
      </c>
      <c r="C26" s="15">
        <v>62</v>
      </c>
    </row>
    <row r="27" spans="1:3" x14ac:dyDescent="0.2">
      <c r="A27">
        <v>140</v>
      </c>
      <c r="B27" t="s">
        <v>74</v>
      </c>
      <c r="C27" s="15">
        <v>244</v>
      </c>
    </row>
    <row r="28" spans="1:3" x14ac:dyDescent="0.2">
      <c r="A28">
        <v>145</v>
      </c>
      <c r="B28" t="s">
        <v>75</v>
      </c>
      <c r="C28" s="15">
        <v>154</v>
      </c>
    </row>
    <row r="29" spans="1:3" x14ac:dyDescent="0.2">
      <c r="A29">
        <v>150</v>
      </c>
      <c r="B29" t="s">
        <v>76</v>
      </c>
      <c r="C29" s="15">
        <v>886</v>
      </c>
    </row>
    <row r="30" spans="1:3" x14ac:dyDescent="0.2">
      <c r="A30">
        <v>210</v>
      </c>
      <c r="B30" t="s">
        <v>79</v>
      </c>
      <c r="C30" s="15">
        <v>23</v>
      </c>
    </row>
    <row r="31" spans="1:3" x14ac:dyDescent="0.2">
      <c r="A31">
        <v>310</v>
      </c>
      <c r="B31" t="s">
        <v>82</v>
      </c>
      <c r="C31" s="15">
        <v>661</v>
      </c>
    </row>
    <row r="32" spans="1:3" x14ac:dyDescent="0.2">
      <c r="A32">
        <v>320</v>
      </c>
      <c r="B32" t="s">
        <v>84</v>
      </c>
      <c r="C32" s="15">
        <v>86</v>
      </c>
    </row>
    <row r="33" spans="1:3" x14ac:dyDescent="0.2">
      <c r="A33">
        <v>330</v>
      </c>
      <c r="B33" t="s">
        <v>87</v>
      </c>
      <c r="C33" s="15">
        <v>301</v>
      </c>
    </row>
    <row r="34" spans="1:3" x14ac:dyDescent="0.2">
      <c r="A34">
        <v>410</v>
      </c>
      <c r="B34" t="s">
        <v>91</v>
      </c>
      <c r="C34" s="15">
        <v>1068</v>
      </c>
    </row>
    <row r="35" spans="1:3" x14ac:dyDescent="0.2">
      <c r="A35">
        <v>510</v>
      </c>
      <c r="B35" t="s">
        <v>101</v>
      </c>
      <c r="C35" s="15">
        <v>1524</v>
      </c>
    </row>
    <row r="36" spans="1:3" x14ac:dyDescent="0.2">
      <c r="A36">
        <v>620</v>
      </c>
      <c r="B36" t="s">
        <v>120</v>
      </c>
      <c r="C36" s="15">
        <v>595</v>
      </c>
    </row>
    <row r="37" spans="1:3" x14ac:dyDescent="0.2">
      <c r="A37">
        <v>710</v>
      </c>
      <c r="B37" t="s">
        <v>135</v>
      </c>
      <c r="C37" s="15">
        <v>253</v>
      </c>
    </row>
    <row r="38" spans="1:3" x14ac:dyDescent="0.2">
      <c r="A38">
        <v>720</v>
      </c>
      <c r="B38" t="s">
        <v>136</v>
      </c>
      <c r="C38" s="15">
        <v>562</v>
      </c>
    </row>
    <row r="39" spans="1:3" x14ac:dyDescent="0.2">
      <c r="A39">
        <v>730</v>
      </c>
      <c r="B39" t="s">
        <v>137</v>
      </c>
      <c r="C39" s="15">
        <v>590</v>
      </c>
    </row>
    <row r="40" spans="1:3" x14ac:dyDescent="0.2">
      <c r="A40">
        <v>740</v>
      </c>
      <c r="B40" t="s">
        <v>139</v>
      </c>
      <c r="C40" s="15">
        <v>198</v>
      </c>
    </row>
    <row r="41" spans="1:3" x14ac:dyDescent="0.2">
      <c r="A41">
        <v>750</v>
      </c>
      <c r="B41" t="s">
        <v>142</v>
      </c>
      <c r="C41" s="15">
        <v>2595</v>
      </c>
    </row>
    <row r="42" spans="1:3" x14ac:dyDescent="0.2">
      <c r="A42">
        <v>760</v>
      </c>
      <c r="B42" t="s">
        <v>144</v>
      </c>
      <c r="C42" s="15">
        <v>654</v>
      </c>
    </row>
    <row r="43" spans="1:3" x14ac:dyDescent="0.2">
      <c r="A43">
        <v>765</v>
      </c>
      <c r="B43" t="s">
        <v>145</v>
      </c>
      <c r="C43" s="15">
        <v>55</v>
      </c>
    </row>
    <row r="44" spans="1:3" x14ac:dyDescent="0.2">
      <c r="A44">
        <v>930</v>
      </c>
      <c r="B44" t="s">
        <v>158</v>
      </c>
      <c r="C44" s="15">
        <v>117</v>
      </c>
    </row>
    <row r="45" spans="1:3" x14ac:dyDescent="0.2">
      <c r="A45">
        <v>940</v>
      </c>
      <c r="B45" t="s">
        <v>161</v>
      </c>
      <c r="C45" s="15">
        <v>31</v>
      </c>
    </row>
    <row r="46" spans="1:3" x14ac:dyDescent="0.2">
      <c r="A46">
        <v>945</v>
      </c>
      <c r="B46" t="s">
        <v>162</v>
      </c>
      <c r="C46" s="15">
        <v>3957</v>
      </c>
    </row>
    <row r="47" spans="1:3" x14ac:dyDescent="0.2">
      <c r="A47">
        <v>950</v>
      </c>
      <c r="B47" t="s">
        <v>163</v>
      </c>
      <c r="C47" s="15">
        <v>102</v>
      </c>
    </row>
    <row r="48" spans="1:3" x14ac:dyDescent="0.2">
      <c r="A48">
        <v>996</v>
      </c>
      <c r="B48" t="s">
        <v>176</v>
      </c>
      <c r="C48" s="15">
        <v>521</v>
      </c>
    </row>
    <row r="49" spans="1:3" x14ac:dyDescent="0.2">
      <c r="A49">
        <v>997</v>
      </c>
      <c r="B49" t="s">
        <v>177</v>
      </c>
      <c r="C49" s="15">
        <v>4616</v>
      </c>
    </row>
    <row r="50" spans="1:3" x14ac:dyDescent="0.2">
      <c r="A50" t="s">
        <v>185</v>
      </c>
      <c r="C50" s="15">
        <v>124192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topLeftCell="A69" workbookViewId="0"/>
  </sheetViews>
  <sheetFormatPr defaultRowHeight="12.75" x14ac:dyDescent="0.2"/>
  <cols>
    <col min="1" max="2" width="8.7109375" style="2" customWidth="1"/>
    <col min="3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2" t="str">
        <f>_xlfn.CONCAT(A2,"-06")</f>
        <v>2025-06</v>
      </c>
      <c r="C2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20</v>
      </c>
      <c r="G2" s="14">
        <v>300</v>
      </c>
      <c r="H2" s="14">
        <v>0</v>
      </c>
      <c r="I2" s="14">
        <v>6000</v>
      </c>
    </row>
    <row r="3" spans="1:9" x14ac:dyDescent="0.2">
      <c r="A3" s="2">
        <v>2025</v>
      </c>
      <c r="B3" s="2" t="str">
        <f t="shared" ref="B3:B66" si="0">_xlfn.CONCAT(A3,"-06")</f>
        <v>2025-06</v>
      </c>
      <c r="C3">
        <v>7</v>
      </c>
      <c r="D3">
        <v>10</v>
      </c>
      <c r="E3" t="str">
        <f>VLOOKUP(D3,Statistikkoder!$A$1:$C$172,2,FALSE)</f>
        <v>    Voksen gående                    </v>
      </c>
      <c r="F3" s="15">
        <v>40906</v>
      </c>
      <c r="G3" s="14">
        <v>96.3</v>
      </c>
      <c r="H3" s="14">
        <v>79.42</v>
      </c>
      <c r="I3" s="14">
        <v>3939247.8</v>
      </c>
    </row>
    <row r="4" spans="1:9" x14ac:dyDescent="0.2">
      <c r="A4" s="2">
        <v>2025</v>
      </c>
      <c r="B4" s="2" t="str">
        <f t="shared" si="0"/>
        <v>2025-06</v>
      </c>
      <c r="C4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593</v>
      </c>
      <c r="G4" s="14">
        <v>725.9</v>
      </c>
      <c r="H4" s="14">
        <v>0</v>
      </c>
      <c r="I4" s="14">
        <v>430458.7</v>
      </c>
    </row>
    <row r="5" spans="1:9" x14ac:dyDescent="0.2">
      <c r="A5" s="2">
        <v>2025</v>
      </c>
      <c r="B5" s="2" t="str">
        <f t="shared" si="0"/>
        <v>2025-06</v>
      </c>
      <c r="C5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77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2" t="str">
        <f t="shared" si="0"/>
        <v>2025-06</v>
      </c>
      <c r="C6">
        <v>7</v>
      </c>
      <c r="D6">
        <v>11</v>
      </c>
      <c r="E6" t="str">
        <f>VLOOKUP(D6,Statistikkoder!$A$1:$C$172,2,FALSE)</f>
        <v>    DSB skolerejser                  </v>
      </c>
      <c r="F6" s="15">
        <v>5999</v>
      </c>
      <c r="G6" s="14">
        <v>89</v>
      </c>
      <c r="H6" s="14">
        <v>0</v>
      </c>
      <c r="I6" s="14">
        <v>533911</v>
      </c>
    </row>
    <row r="7" spans="1:9" x14ac:dyDescent="0.2">
      <c r="A7" s="2">
        <v>2025</v>
      </c>
      <c r="B7" s="2" t="str">
        <f t="shared" si="0"/>
        <v>2025-06</v>
      </c>
      <c r="C7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36391</v>
      </c>
      <c r="G7" s="14">
        <v>567.79999999999995</v>
      </c>
      <c r="H7" s="14">
        <v>416.88</v>
      </c>
      <c r="I7" s="14">
        <v>20662809.800000001</v>
      </c>
    </row>
    <row r="8" spans="1:9" x14ac:dyDescent="0.2">
      <c r="A8" s="2">
        <v>2025</v>
      </c>
      <c r="B8" s="2" t="str">
        <f t="shared" si="0"/>
        <v>2025-06</v>
      </c>
      <c r="C8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159</v>
      </c>
      <c r="G8" s="14">
        <v>71.069999999999993</v>
      </c>
      <c r="H8" s="14">
        <v>0</v>
      </c>
      <c r="I8" s="14">
        <v>11300.13</v>
      </c>
    </row>
    <row r="9" spans="1:9" x14ac:dyDescent="0.2">
      <c r="A9" s="2">
        <v>2025</v>
      </c>
      <c r="B9" s="2" t="str">
        <f t="shared" si="0"/>
        <v>2025-06</v>
      </c>
      <c r="C9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413</v>
      </c>
      <c r="G9" s="14">
        <v>680.13</v>
      </c>
      <c r="H9" s="14">
        <v>522.14</v>
      </c>
      <c r="I9" s="14">
        <v>280893.69</v>
      </c>
    </row>
    <row r="10" spans="1:9" x14ac:dyDescent="0.2">
      <c r="A10" s="2">
        <v>2025</v>
      </c>
      <c r="B10" s="2" t="str">
        <f t="shared" si="0"/>
        <v>2025-06</v>
      </c>
      <c r="C10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2434</v>
      </c>
      <c r="G10" s="14">
        <v>783.77</v>
      </c>
      <c r="H10" s="14">
        <v>519.32000000000005</v>
      </c>
      <c r="I10" s="14">
        <v>1907696.18</v>
      </c>
    </row>
    <row r="11" spans="1:9" x14ac:dyDescent="0.2">
      <c r="A11" s="2">
        <v>2025</v>
      </c>
      <c r="B11" s="2" t="str">
        <f t="shared" si="0"/>
        <v>2025-06</v>
      </c>
      <c r="C11">
        <v>7</v>
      </c>
      <c r="D11">
        <v>124</v>
      </c>
      <c r="E11" t="str">
        <f>VLOOKUP(D11,Statistikkoder!$A$1:$C$172,2,FALSE)</f>
        <v xml:space="preserve">    Bil med anhænger Fribillet              </v>
      </c>
      <c r="F11" s="15">
        <v>10</v>
      </c>
      <c r="G11" s="14">
        <v>160</v>
      </c>
      <c r="H11" s="14">
        <v>0</v>
      </c>
      <c r="I11" s="14">
        <v>1600</v>
      </c>
    </row>
    <row r="12" spans="1:9" x14ac:dyDescent="0.2">
      <c r="A12" s="2">
        <v>2025</v>
      </c>
      <c r="B12" s="2" t="str">
        <f t="shared" si="0"/>
        <v>2025-06</v>
      </c>
      <c r="C12">
        <v>7</v>
      </c>
      <c r="D12">
        <v>125</v>
      </c>
      <c r="E12" t="str">
        <f>VLOOKUP(D12,Statistikkoder!$A$1:$C$172,2,FALSE)</f>
        <v>    Bil &gt; 1,95 m med anhænger                </v>
      </c>
      <c r="F12" s="15">
        <v>900</v>
      </c>
      <c r="G12" s="14">
        <v>561.05999999999995</v>
      </c>
      <c r="H12" s="14">
        <v>456.17</v>
      </c>
      <c r="I12" s="14">
        <v>504954</v>
      </c>
    </row>
    <row r="13" spans="1:9" x14ac:dyDescent="0.2">
      <c r="A13" s="2">
        <v>2025</v>
      </c>
      <c r="B13" s="2" t="str">
        <f t="shared" si="0"/>
        <v>2025-06</v>
      </c>
      <c r="C13">
        <v>7</v>
      </c>
      <c r="D13">
        <v>130</v>
      </c>
      <c r="E13" t="str">
        <f>VLOOKUP(D13,Statistikkoder!$A$1:$C$172,2,FALSE)</f>
        <v>    Bil &lt; 1,95 m pensionist                  </v>
      </c>
      <c r="F13" s="15">
        <v>11491</v>
      </c>
      <c r="G13" s="14">
        <v>325.63</v>
      </c>
      <c r="H13" s="14">
        <v>224.14</v>
      </c>
      <c r="I13" s="14">
        <v>3741814.33</v>
      </c>
    </row>
    <row r="14" spans="1:9" x14ac:dyDescent="0.2">
      <c r="A14" s="2">
        <v>2025</v>
      </c>
      <c r="B14" s="2" t="str">
        <f t="shared" si="0"/>
        <v>2025-06</v>
      </c>
      <c r="C14">
        <v>7</v>
      </c>
      <c r="D14">
        <v>135</v>
      </c>
      <c r="E14" t="str">
        <f>VLOOKUP(D14,Statistikkoder!$A$1:$C$172,2,FALSE)</f>
        <v>    Bil &lt; 1,95 m med anhænger pensionist    </v>
      </c>
      <c r="F14" s="15">
        <v>50</v>
      </c>
      <c r="G14" s="14">
        <v>678</v>
      </c>
      <c r="H14" s="14">
        <v>447.7</v>
      </c>
      <c r="I14" s="14">
        <v>33900</v>
      </c>
    </row>
    <row r="15" spans="1:9" x14ac:dyDescent="0.2">
      <c r="A15" s="2">
        <v>2025</v>
      </c>
      <c r="B15" s="2" t="str">
        <f t="shared" si="0"/>
        <v>2025-06</v>
      </c>
      <c r="C15">
        <v>7</v>
      </c>
      <c r="D15">
        <v>14</v>
      </c>
      <c r="E15" t="str">
        <f>VLOOKUP(D15,Statistikkoder!$A$1:$C$172,2,FALSE)</f>
        <v xml:space="preserve">    DSB togrejsende                         </v>
      </c>
      <c r="F15" s="15">
        <v>2775</v>
      </c>
      <c r="G15" s="14">
        <v>0</v>
      </c>
      <c r="H15" s="14">
        <v>0</v>
      </c>
      <c r="I15" s="14">
        <v>0</v>
      </c>
    </row>
    <row r="16" spans="1:9" x14ac:dyDescent="0.2">
      <c r="A16" s="2">
        <v>2025</v>
      </c>
      <c r="B16" s="2" t="str">
        <f t="shared" si="0"/>
        <v>2025-06</v>
      </c>
      <c r="C16">
        <v>7</v>
      </c>
      <c r="D16">
        <v>140</v>
      </c>
      <c r="E16" t="str">
        <f>VLOOKUP(D16,Statistikkoder!$A$1:$C$172,2,FALSE)</f>
        <v>    Bil &gt; 1,95 m pensionist              </v>
      </c>
      <c r="F16" s="15">
        <v>244</v>
      </c>
      <c r="G16" s="14">
        <v>405.35</v>
      </c>
      <c r="H16" s="14">
        <v>281.44</v>
      </c>
      <c r="I16" s="14">
        <v>98905.4</v>
      </c>
    </row>
    <row r="17" spans="1:9" x14ac:dyDescent="0.2">
      <c r="A17" s="2">
        <v>2025</v>
      </c>
      <c r="B17" s="2" t="str">
        <f t="shared" si="0"/>
        <v>2025-06</v>
      </c>
      <c r="C17">
        <v>7</v>
      </c>
      <c r="D17">
        <v>145</v>
      </c>
      <c r="E17" t="str">
        <f>VLOOKUP(D17,Statistikkoder!$A$1:$C$172,2,FALSE)</f>
        <v>    Bil &gt; 1,95 m med anhænger pensionist  </v>
      </c>
      <c r="F17" s="15">
        <v>154</v>
      </c>
      <c r="G17" s="14">
        <v>678.84</v>
      </c>
      <c r="H17" s="14">
        <v>575.97</v>
      </c>
      <c r="I17" s="14">
        <v>104541.36</v>
      </c>
    </row>
    <row r="18" spans="1:9" x14ac:dyDescent="0.2">
      <c r="A18" s="2">
        <v>2025</v>
      </c>
      <c r="B18" s="2" t="str">
        <f t="shared" si="0"/>
        <v>2025-06</v>
      </c>
      <c r="C18">
        <v>7</v>
      </c>
      <c r="D18">
        <v>150</v>
      </c>
      <c r="E18" t="str">
        <f>VLOOKUP(D18,Statistikkoder!$A$1:$C$172,2,FALSE)</f>
        <v>    Bil &lt; 2,95 m handicap                </v>
      </c>
      <c r="F18" s="15">
        <v>886</v>
      </c>
      <c r="G18" s="14">
        <v>263</v>
      </c>
      <c r="H18" s="14">
        <v>263.68</v>
      </c>
      <c r="I18" s="14">
        <v>233018</v>
      </c>
    </row>
    <row r="19" spans="1:9" x14ac:dyDescent="0.2">
      <c r="A19" s="2">
        <v>2025</v>
      </c>
      <c r="B19" s="2" t="str">
        <f t="shared" si="0"/>
        <v>2025-06</v>
      </c>
      <c r="C19">
        <v>7</v>
      </c>
      <c r="D19">
        <v>155</v>
      </c>
      <c r="E19" t="str">
        <f>VLOOKUP(D19,Statistikkoder!$A$1:$C$172,2,FALSE)</f>
        <v>    Bil &lt; 2,95 m med anhænger handicap    </v>
      </c>
      <c r="F19" s="15">
        <v>18</v>
      </c>
      <c r="G19" s="14">
        <v>620.33000000000004</v>
      </c>
      <c r="H19" s="14">
        <v>263.68</v>
      </c>
      <c r="I19" s="14">
        <v>11165.94</v>
      </c>
    </row>
    <row r="20" spans="1:9" x14ac:dyDescent="0.2">
      <c r="A20" s="2">
        <v>2025</v>
      </c>
      <c r="B20" s="2" t="str">
        <f t="shared" si="0"/>
        <v>2025-06</v>
      </c>
      <c r="C20">
        <v>7</v>
      </c>
      <c r="D20">
        <v>18</v>
      </c>
      <c r="E20" t="str">
        <f>VLOOKUP(D20,Statistikkoder!$A$1:$C$172,2,FALSE)</f>
        <v xml:space="preserve">    KE Busrejsende                          </v>
      </c>
      <c r="F20" s="15">
        <v>19194</v>
      </c>
      <c r="G20" s="14">
        <v>0</v>
      </c>
      <c r="H20" s="14">
        <v>0</v>
      </c>
      <c r="I20" s="14">
        <v>0</v>
      </c>
    </row>
    <row r="21" spans="1:9" x14ac:dyDescent="0.2">
      <c r="A21" s="2">
        <v>2025</v>
      </c>
      <c r="B21" s="2" t="str">
        <f t="shared" si="0"/>
        <v>2025-06</v>
      </c>
      <c r="C21">
        <v>7</v>
      </c>
      <c r="D21">
        <v>19</v>
      </c>
      <c r="E21" t="str">
        <f>VLOOKUP(D21,Statistikkoder!$A$1:$C$172,2,FALSE)</f>
        <v xml:space="preserve">    Voksen gruppe gående Agent              </v>
      </c>
      <c r="F21" s="15">
        <v>43</v>
      </c>
      <c r="G21" s="14">
        <v>149</v>
      </c>
      <c r="H21" s="14">
        <v>0</v>
      </c>
      <c r="I21" s="14">
        <v>6407</v>
      </c>
    </row>
    <row r="22" spans="1:9" x14ac:dyDescent="0.2">
      <c r="A22" s="2">
        <v>2025</v>
      </c>
      <c r="B22" s="2" t="str">
        <f t="shared" si="0"/>
        <v>2025-06</v>
      </c>
      <c r="C22">
        <v>7</v>
      </c>
      <c r="D22">
        <v>20</v>
      </c>
      <c r="E22" t="str">
        <f>VLOOKUP(D22,Statistikkoder!$A$1:$C$172,2,FALSE)</f>
        <v>    Barn 12-15 år gående              </v>
      </c>
      <c r="F22" s="15">
        <v>1311</v>
      </c>
      <c r="G22" s="14">
        <v>59.55</v>
      </c>
      <c r="H22" s="14">
        <v>55.2</v>
      </c>
      <c r="I22" s="14">
        <v>78070.05</v>
      </c>
    </row>
    <row r="23" spans="1:9" x14ac:dyDescent="0.2">
      <c r="A23" s="2">
        <v>2025</v>
      </c>
      <c r="B23" s="2" t="str">
        <f t="shared" si="0"/>
        <v>2025-06</v>
      </c>
      <c r="C23">
        <v>7</v>
      </c>
      <c r="D23">
        <v>210</v>
      </c>
      <c r="E23" t="str">
        <f>VLOOKUP(D23,Statistikkoder!$A$1:$C$172,2,FALSE)</f>
        <v>    Anhænger                              </v>
      </c>
      <c r="F23" s="15">
        <v>12</v>
      </c>
      <c r="G23" s="14">
        <v>511.5</v>
      </c>
      <c r="H23" s="14">
        <v>0</v>
      </c>
      <c r="I23" s="14">
        <v>6138</v>
      </c>
    </row>
    <row r="24" spans="1:9" x14ac:dyDescent="0.2">
      <c r="A24" s="2">
        <v>2025</v>
      </c>
      <c r="B24" s="2" t="str">
        <f t="shared" si="0"/>
        <v>2025-06</v>
      </c>
      <c r="C24">
        <v>7</v>
      </c>
      <c r="D24">
        <v>29</v>
      </c>
      <c r="E24" t="str">
        <f>VLOOKUP(D24,Statistikkoder!$A$1:$C$172,2,FALSE)</f>
        <v xml:space="preserve">    Barn  0-11 år gående alene              </v>
      </c>
      <c r="F24" s="15">
        <v>10</v>
      </c>
      <c r="G24" s="14">
        <v>29</v>
      </c>
      <c r="H24" s="14">
        <v>0</v>
      </c>
      <c r="I24" s="14">
        <v>290</v>
      </c>
    </row>
    <row r="25" spans="1:9" x14ac:dyDescent="0.2">
      <c r="A25" s="2">
        <v>2025</v>
      </c>
      <c r="B25" s="2" t="str">
        <f t="shared" si="0"/>
        <v>2025-06</v>
      </c>
      <c r="C25">
        <v>7</v>
      </c>
      <c r="D25">
        <v>3</v>
      </c>
      <c r="E25" t="str">
        <f>VLOOKUP(D25,Statistikkoder!$A$1:$C$172,2,FALSE)</f>
        <v xml:space="preserve">    Cykelstativ bag på bilen                </v>
      </c>
      <c r="F25" s="15">
        <v>3970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2" t="str">
        <f t="shared" si="0"/>
        <v>2025-06</v>
      </c>
      <c r="C26">
        <v>7</v>
      </c>
      <c r="D26">
        <v>30</v>
      </c>
      <c r="E26" t="str">
        <f>VLOOKUP(D26,Statistikkoder!$A$1:$C$172,2,FALSE)</f>
        <v>    Barn  0-11 år gående              </v>
      </c>
      <c r="F26" s="15">
        <v>687</v>
      </c>
      <c r="G26" s="14">
        <v>0</v>
      </c>
      <c r="H26" s="14">
        <v>0</v>
      </c>
      <c r="I26" s="14">
        <v>0</v>
      </c>
    </row>
    <row r="27" spans="1:9" x14ac:dyDescent="0.2">
      <c r="A27" s="2">
        <v>2025</v>
      </c>
      <c r="B27" s="2" t="str">
        <f t="shared" si="0"/>
        <v>2025-06</v>
      </c>
      <c r="C27">
        <v>7</v>
      </c>
      <c r="D27">
        <v>31</v>
      </c>
      <c r="E27" t="str">
        <f>VLOOKUP(D27,Statistikkoder!$A$1:$C$172,2,FALSE)</f>
        <v>    Barn  0-3 år gående              </v>
      </c>
      <c r="F27" s="15">
        <v>1</v>
      </c>
      <c r="G27" s="14">
        <v>0</v>
      </c>
      <c r="H27" s="14">
        <v>0</v>
      </c>
      <c r="I27" s="14">
        <v>0</v>
      </c>
    </row>
    <row r="28" spans="1:9" x14ac:dyDescent="0.2">
      <c r="A28" s="2">
        <v>2025</v>
      </c>
      <c r="B28" s="2" t="str">
        <f t="shared" si="0"/>
        <v>2025-06</v>
      </c>
      <c r="C28">
        <v>7</v>
      </c>
      <c r="D28">
        <v>310</v>
      </c>
      <c r="E28" t="str">
        <f>VLOOKUP(D28,Statistikkoder!$A$1:$C$172,2,FALSE)</f>
        <v>    Autocamper &lt;  8 meter                </v>
      </c>
      <c r="F28" s="15">
        <v>543</v>
      </c>
      <c r="G28" s="14">
        <v>859.04</v>
      </c>
      <c r="H28" s="14">
        <v>555.83000000000004</v>
      </c>
      <c r="I28" s="14">
        <v>466458.72</v>
      </c>
    </row>
    <row r="29" spans="1:9" x14ac:dyDescent="0.2">
      <c r="A29" s="2">
        <v>2025</v>
      </c>
      <c r="B29" s="2" t="str">
        <f t="shared" si="0"/>
        <v>2025-06</v>
      </c>
      <c r="C29">
        <v>7</v>
      </c>
      <c r="D29">
        <v>320</v>
      </c>
      <c r="E29" t="str">
        <f>VLOOKUP(D29,Statistikkoder!$A$1:$C$172,2,FALSE)</f>
        <v>    Autocamper &lt; 12 meter                </v>
      </c>
      <c r="F29" s="15">
        <v>68</v>
      </c>
      <c r="G29" s="14">
        <v>1019.59</v>
      </c>
      <c r="H29" s="14">
        <v>555.83000000000004</v>
      </c>
      <c r="I29" s="14">
        <v>69332.12</v>
      </c>
    </row>
    <row r="30" spans="1:9" x14ac:dyDescent="0.2">
      <c r="A30" s="2">
        <v>2025</v>
      </c>
      <c r="B30" s="2" t="str">
        <f t="shared" si="0"/>
        <v>2025-06</v>
      </c>
      <c r="C30">
        <v>7</v>
      </c>
      <c r="D30">
        <v>330</v>
      </c>
      <c r="E30" t="str">
        <f>VLOOKUP(D30,Statistikkoder!$A$1:$C$172,2,FALSE)</f>
        <v>    Autocamper &lt;  8 meter pensionist      </v>
      </c>
      <c r="F30" s="15">
        <v>249</v>
      </c>
      <c r="G30" s="14">
        <v>678.92</v>
      </c>
      <c r="H30" s="14">
        <v>445.71</v>
      </c>
      <c r="I30" s="14">
        <v>169051.08</v>
      </c>
    </row>
    <row r="31" spans="1:9" x14ac:dyDescent="0.2">
      <c r="A31" s="2">
        <v>2025</v>
      </c>
      <c r="B31" s="2" t="str">
        <f t="shared" si="0"/>
        <v>2025-06</v>
      </c>
      <c r="C31">
        <v>7</v>
      </c>
      <c r="D31">
        <v>340</v>
      </c>
      <c r="E31" t="str">
        <f>VLOOKUP(D31,Statistikkoder!$A$1:$C$172,2,FALSE)</f>
        <v>    Autocamper &lt; 12 meter pensionist      </v>
      </c>
      <c r="F31" s="15">
        <v>28</v>
      </c>
      <c r="G31" s="14">
        <v>813.29</v>
      </c>
      <c r="H31" s="14">
        <v>555.53</v>
      </c>
      <c r="I31" s="14">
        <v>22772.12</v>
      </c>
    </row>
    <row r="32" spans="1:9" x14ac:dyDescent="0.2">
      <c r="A32" s="2">
        <v>2025</v>
      </c>
      <c r="B32" s="2" t="str">
        <f t="shared" si="0"/>
        <v>2025-06</v>
      </c>
      <c r="C32">
        <v>7</v>
      </c>
      <c r="D32">
        <v>40</v>
      </c>
      <c r="E32" t="str">
        <f>VLOOKUP(D32,Statistikkoder!$A$1:$C$172,2,FALSE)</f>
        <v>    Pensionist gående                </v>
      </c>
      <c r="F32" s="15">
        <v>1656</v>
      </c>
      <c r="G32" s="14">
        <v>55</v>
      </c>
      <c r="H32" s="14">
        <v>55.2</v>
      </c>
      <c r="I32" s="14">
        <v>91080</v>
      </c>
    </row>
    <row r="33" spans="1:9" x14ac:dyDescent="0.2">
      <c r="A33" s="2">
        <v>2025</v>
      </c>
      <c r="B33" s="2" t="str">
        <f t="shared" si="0"/>
        <v>2025-06</v>
      </c>
      <c r="C33">
        <v>7</v>
      </c>
      <c r="D33">
        <v>410</v>
      </c>
      <c r="E33" t="str">
        <f>VLOOKUP(D33,Statistikkoder!$A$1:$C$172,2,FALSE)</f>
        <v>    MC                                    </v>
      </c>
      <c r="F33" s="15">
        <v>931</v>
      </c>
      <c r="G33" s="14">
        <v>215.5</v>
      </c>
      <c r="H33" s="14">
        <v>199.5</v>
      </c>
      <c r="I33" s="14">
        <v>200630.5</v>
      </c>
    </row>
    <row r="34" spans="1:9" x14ac:dyDescent="0.2">
      <c r="A34" s="2">
        <v>2025</v>
      </c>
      <c r="B34" s="2" t="str">
        <f t="shared" si="0"/>
        <v>2025-06</v>
      </c>
      <c r="C34">
        <v>7</v>
      </c>
      <c r="D34">
        <v>420</v>
      </c>
      <c r="E34" t="str">
        <f>VLOOKUP(D34,Statistikkoder!$A$1:$C$172,2,FALSE)</f>
        <v>    MC/Knallert pensionist                </v>
      </c>
      <c r="F34" s="15">
        <v>184</v>
      </c>
      <c r="G34" s="14">
        <v>180</v>
      </c>
      <c r="H34" s="14">
        <v>180.01</v>
      </c>
      <c r="I34" s="14">
        <v>33120</v>
      </c>
    </row>
    <row r="35" spans="1:9" x14ac:dyDescent="0.2">
      <c r="A35" s="2">
        <v>2025</v>
      </c>
      <c r="B35" s="2" t="str">
        <f t="shared" si="0"/>
        <v>2025-06</v>
      </c>
      <c r="C35">
        <v>7</v>
      </c>
      <c r="D35">
        <v>430</v>
      </c>
      <c r="E35" t="str">
        <f>VLOOKUP(D35,Statistikkoder!$A$1:$C$172,2,FALSE)</f>
        <v>    MC/Knallert Sidevogn/anhænger            </v>
      </c>
      <c r="F35" s="15">
        <v>5</v>
      </c>
      <c r="G35" s="14">
        <v>376</v>
      </c>
      <c r="H35" s="14">
        <v>0</v>
      </c>
      <c r="I35" s="14">
        <v>1880</v>
      </c>
    </row>
    <row r="36" spans="1:9" x14ac:dyDescent="0.2">
      <c r="A36" s="2">
        <v>2025</v>
      </c>
      <c r="B36" s="2" t="str">
        <f t="shared" si="0"/>
        <v>2025-06</v>
      </c>
      <c r="C36">
        <v>7</v>
      </c>
      <c r="D36">
        <v>50</v>
      </c>
      <c r="E36" t="str">
        <f>VLOOKUP(D36,Statistikkoder!$A$1:$C$172,2,FALSE)</f>
        <v>    Handicap gående                  </v>
      </c>
      <c r="F36" s="15">
        <v>32</v>
      </c>
      <c r="G36" s="14">
        <v>55</v>
      </c>
      <c r="H36" s="14">
        <v>55.2</v>
      </c>
      <c r="I36" s="14">
        <v>1760</v>
      </c>
    </row>
    <row r="37" spans="1:9" x14ac:dyDescent="0.2">
      <c r="A37" s="2">
        <v>2025</v>
      </c>
      <c r="B37" s="2" t="str">
        <f t="shared" si="0"/>
        <v>2025-06</v>
      </c>
      <c r="C37">
        <v>7</v>
      </c>
      <c r="D37">
        <v>510</v>
      </c>
      <c r="E37" t="str">
        <f>VLOOKUP(D37,Statistikkoder!$A$1:$C$172,2,FALSE)</f>
        <v>    Cykel Voksen                            </v>
      </c>
      <c r="F37" s="15">
        <v>1163</v>
      </c>
      <c r="G37" s="14">
        <v>23.04</v>
      </c>
      <c r="H37" s="14">
        <v>0</v>
      </c>
      <c r="I37" s="14">
        <v>26795.52</v>
      </c>
    </row>
    <row r="38" spans="1:9" x14ac:dyDescent="0.2">
      <c r="A38" s="2">
        <v>2025</v>
      </c>
      <c r="B38" s="2" t="str">
        <f t="shared" si="0"/>
        <v>2025-06</v>
      </c>
      <c r="C38">
        <v>7</v>
      </c>
      <c r="D38">
        <v>520</v>
      </c>
      <c r="E38" t="str">
        <f>VLOOKUP(D38,Statistikkoder!$A$1:$C$172,2,FALSE)</f>
        <v>    Cykel Barn 12-15 år                      </v>
      </c>
      <c r="F38" s="15">
        <v>17</v>
      </c>
      <c r="G38" s="14">
        <v>12</v>
      </c>
      <c r="H38" s="14">
        <v>0</v>
      </c>
      <c r="I38" s="14">
        <v>204</v>
      </c>
    </row>
    <row r="39" spans="1:9" x14ac:dyDescent="0.2">
      <c r="A39" s="2">
        <v>2025</v>
      </c>
      <c r="B39" s="2" t="str">
        <f t="shared" si="0"/>
        <v>2025-06</v>
      </c>
      <c r="C39">
        <v>7</v>
      </c>
      <c r="D39">
        <v>530</v>
      </c>
      <c r="E39" t="str">
        <f>VLOOKUP(D39,Statistikkoder!$A$1:$C$172,2,FALSE)</f>
        <v>    Cykel Barn  0-11 år                      </v>
      </c>
      <c r="F39" s="15">
        <v>33</v>
      </c>
      <c r="G39" s="14">
        <v>0</v>
      </c>
      <c r="H39" s="14">
        <v>0</v>
      </c>
      <c r="I39" s="14">
        <v>0</v>
      </c>
    </row>
    <row r="40" spans="1:9" x14ac:dyDescent="0.2">
      <c r="A40" s="2">
        <v>2025</v>
      </c>
      <c r="B40" s="2" t="str">
        <f t="shared" si="0"/>
        <v>2025-06</v>
      </c>
      <c r="C40">
        <v>7</v>
      </c>
      <c r="D40">
        <v>540</v>
      </c>
      <c r="E40" t="str">
        <f>VLOOKUP(D40,Statistikkoder!$A$1:$C$172,2,FALSE)</f>
        <v>    Cykel m/anhænger Voksen                  </v>
      </c>
      <c r="F40" s="15">
        <v>53</v>
      </c>
      <c r="G40" s="14">
        <v>46.68</v>
      </c>
      <c r="H40" s="14">
        <v>0</v>
      </c>
      <c r="I40" s="14">
        <v>2474.04</v>
      </c>
    </row>
    <row r="41" spans="1:9" x14ac:dyDescent="0.2">
      <c r="A41" s="2">
        <v>2025</v>
      </c>
      <c r="B41" s="2" t="str">
        <f t="shared" si="0"/>
        <v>2025-06</v>
      </c>
      <c r="C41">
        <v>7</v>
      </c>
      <c r="D41">
        <v>560</v>
      </c>
      <c r="E41" t="str">
        <f>VLOOKUP(D41,Statistikkoder!$A$1:$C$172,2,FALSE)</f>
        <v>    Cykel m/anhænger Barn  0-11 år          </v>
      </c>
      <c r="F41" s="15">
        <v>4</v>
      </c>
      <c r="G41" s="14">
        <v>0</v>
      </c>
      <c r="H41" s="14">
        <v>0</v>
      </c>
      <c r="I41" s="14">
        <v>0</v>
      </c>
    </row>
    <row r="42" spans="1:9" x14ac:dyDescent="0.2">
      <c r="A42" s="2">
        <v>2025</v>
      </c>
      <c r="B42" s="2" t="str">
        <f t="shared" si="0"/>
        <v>2025-06</v>
      </c>
      <c r="C42">
        <v>7</v>
      </c>
      <c r="D42">
        <v>6</v>
      </c>
      <c r="E42" t="str">
        <f>VLOOKUP(D42,Statistikkoder!$A$1:$C$172,2,FALSE)</f>
        <v xml:space="preserve">    Bagagevogne                             </v>
      </c>
      <c r="F42" s="15">
        <v>989</v>
      </c>
      <c r="G42" s="14">
        <v>0</v>
      </c>
      <c r="H42" s="14">
        <v>0</v>
      </c>
      <c r="I42" s="14">
        <v>0</v>
      </c>
    </row>
    <row r="43" spans="1:9" x14ac:dyDescent="0.2">
      <c r="A43" s="2">
        <v>2025</v>
      </c>
      <c r="B43" s="2" t="str">
        <f t="shared" si="0"/>
        <v>2025-06</v>
      </c>
      <c r="C43">
        <v>7</v>
      </c>
      <c r="D43">
        <v>60</v>
      </c>
      <c r="E43" t="str">
        <f>VLOOKUP(D43,Statistikkoder!$A$1:$C$172,2,FALSE)</f>
        <v>    Voksen gruppe                    </v>
      </c>
      <c r="F43" s="15">
        <v>44</v>
      </c>
      <c r="G43" s="14">
        <v>99</v>
      </c>
      <c r="H43" s="14">
        <v>0</v>
      </c>
      <c r="I43" s="14">
        <v>4356</v>
      </c>
    </row>
    <row r="44" spans="1:9" x14ac:dyDescent="0.2">
      <c r="A44" s="2">
        <v>2025</v>
      </c>
      <c r="B44" s="2" t="str">
        <f t="shared" si="0"/>
        <v>2025-06</v>
      </c>
      <c r="C44">
        <v>7</v>
      </c>
      <c r="D44">
        <v>620</v>
      </c>
      <c r="E44" t="str">
        <f>VLOOKUP(D44,Statistikkoder!$A$1:$C$172,2,FALSE)</f>
        <v>    Bus &lt; 14 m incl. passagerer              </v>
      </c>
      <c r="F44" s="15">
        <v>580</v>
      </c>
      <c r="G44" s="14">
        <v>2934</v>
      </c>
      <c r="H44" s="14">
        <v>2011.92</v>
      </c>
      <c r="I44" s="14">
        <v>1701720</v>
      </c>
    </row>
    <row r="45" spans="1:9" x14ac:dyDescent="0.2">
      <c r="A45" s="2">
        <v>2025</v>
      </c>
      <c r="B45" s="2" t="str">
        <f t="shared" si="0"/>
        <v>2025-06</v>
      </c>
      <c r="C45">
        <v>7</v>
      </c>
      <c r="D45">
        <v>640</v>
      </c>
      <c r="E45" t="str">
        <f>VLOOKUP(D45,Statistikkoder!$A$1:$C$172,2,FALSE)</f>
        <v>    Anhænger til bus                        </v>
      </c>
      <c r="F45" s="15">
        <v>7</v>
      </c>
      <c r="G45" s="14">
        <v>678</v>
      </c>
      <c r="H45" s="14">
        <v>0</v>
      </c>
      <c r="I45" s="14">
        <v>4746</v>
      </c>
    </row>
    <row r="46" spans="1:9" x14ac:dyDescent="0.2">
      <c r="A46" s="2">
        <v>2025</v>
      </c>
      <c r="B46" s="2" t="str">
        <f t="shared" si="0"/>
        <v>2025-06</v>
      </c>
      <c r="C46">
        <v>7</v>
      </c>
      <c r="D46">
        <v>70</v>
      </c>
      <c r="E46" t="str">
        <f>VLOOKUP(D46,Statistikkoder!$A$1:$C$172,2,FALSE)</f>
        <v>    Barn 12-15 år gruppe            </v>
      </c>
      <c r="F46" s="15">
        <v>21</v>
      </c>
      <c r="G46" s="14">
        <v>89</v>
      </c>
      <c r="H46" s="14">
        <v>0</v>
      </c>
      <c r="I46" s="14">
        <v>1869</v>
      </c>
    </row>
    <row r="47" spans="1:9" x14ac:dyDescent="0.2">
      <c r="A47" s="2">
        <v>2025</v>
      </c>
      <c r="B47" s="2" t="str">
        <f t="shared" si="0"/>
        <v>2025-06</v>
      </c>
      <c r="C47">
        <v>7</v>
      </c>
      <c r="D47">
        <v>710</v>
      </c>
      <c r="E47" t="str">
        <f>VLOOKUP(D47,Statistikkoder!$A$1:$C$172,2,FALSE)</f>
        <v>    Forvogn &lt; 10 meter incl. fører          </v>
      </c>
      <c r="F47" s="15">
        <v>148</v>
      </c>
      <c r="G47" s="14">
        <v>150</v>
      </c>
      <c r="H47" s="14">
        <v>0</v>
      </c>
      <c r="I47" s="14">
        <v>22200</v>
      </c>
    </row>
    <row r="48" spans="1:9" x14ac:dyDescent="0.2">
      <c r="A48" s="2">
        <v>2025</v>
      </c>
      <c r="B48" s="2" t="str">
        <f t="shared" si="0"/>
        <v>2025-06</v>
      </c>
      <c r="C48">
        <v>7</v>
      </c>
      <c r="D48">
        <v>720</v>
      </c>
      <c r="E48" t="str">
        <f>VLOOKUP(D48,Statistikkoder!$A$1:$C$172,2,FALSE)</f>
        <v>    Forvogn &gt; 10 meter incl. fører          </v>
      </c>
      <c r="F48" s="15">
        <v>58</v>
      </c>
      <c r="G48" s="14">
        <v>196.25</v>
      </c>
      <c r="H48" s="14">
        <v>0</v>
      </c>
      <c r="I48" s="14">
        <v>11382.5</v>
      </c>
    </row>
    <row r="49" spans="1:9" x14ac:dyDescent="0.2">
      <c r="A49" s="2">
        <v>2025</v>
      </c>
      <c r="B49" s="2" t="str">
        <f t="shared" si="0"/>
        <v>2025-06</v>
      </c>
      <c r="C49">
        <v>7</v>
      </c>
      <c r="D49">
        <v>730</v>
      </c>
      <c r="E49" t="str">
        <f>VLOOKUP(D49,Statistikkoder!$A$1:$C$172,2,FALSE)</f>
        <v>    Sættervogn 17 m. max 40 tons            </v>
      </c>
      <c r="F49" s="15">
        <v>379</v>
      </c>
      <c r="G49" s="14">
        <v>290</v>
      </c>
      <c r="H49" s="14">
        <v>0</v>
      </c>
      <c r="I49" s="14">
        <v>109910</v>
      </c>
    </row>
    <row r="50" spans="1:9" x14ac:dyDescent="0.2">
      <c r="A50" s="2">
        <v>2025</v>
      </c>
      <c r="B50" s="2" t="str">
        <f t="shared" si="0"/>
        <v>2025-06</v>
      </c>
      <c r="C50">
        <v>7</v>
      </c>
      <c r="D50">
        <v>740</v>
      </c>
      <c r="E50" t="str">
        <f>VLOOKUP(D50,Statistikkoder!$A$1:$C$172,2,FALSE)</f>
        <v>    Vogntog 19 m. max 40 tons                </v>
      </c>
      <c r="F50" s="15">
        <v>122</v>
      </c>
      <c r="G50" s="14">
        <v>313.75</v>
      </c>
      <c r="H50" s="14">
        <v>0</v>
      </c>
      <c r="I50" s="14">
        <v>38277.5</v>
      </c>
    </row>
    <row r="51" spans="1:9" x14ac:dyDescent="0.2">
      <c r="A51" s="2">
        <v>2025</v>
      </c>
      <c r="B51" s="2" t="str">
        <f t="shared" si="0"/>
        <v>2025-06</v>
      </c>
      <c r="C51">
        <v>7</v>
      </c>
      <c r="D51">
        <v>750</v>
      </c>
      <c r="E51" t="str">
        <f>VLOOKUP(D51,Statistikkoder!$A$1:$C$172,2,FALSE)</f>
        <v>    Løs trailer m/håndtering 34 tons        </v>
      </c>
      <c r="F51" s="15">
        <v>241</v>
      </c>
      <c r="G51" s="14">
        <v>352.5</v>
      </c>
      <c r="H51" s="14">
        <v>0</v>
      </c>
      <c r="I51" s="14">
        <v>84952.5</v>
      </c>
    </row>
    <row r="52" spans="1:9" x14ac:dyDescent="0.2">
      <c r="A52" s="2">
        <v>2025</v>
      </c>
      <c r="B52" s="2" t="str">
        <f t="shared" si="0"/>
        <v>2025-06</v>
      </c>
      <c r="C52">
        <v>7</v>
      </c>
      <c r="D52">
        <v>765</v>
      </c>
      <c r="E52" t="str">
        <f>VLOOKUP(D52,Statistikkoder!$A$1:$C$172,2,FALSE)</f>
        <v>    Special transport                        </v>
      </c>
      <c r="F52" s="15">
        <v>7</v>
      </c>
      <c r="G52" s="14">
        <v>1355.71</v>
      </c>
      <c r="H52" s="14">
        <v>0</v>
      </c>
      <c r="I52" s="14">
        <v>9489.9699999999993</v>
      </c>
    </row>
    <row r="53" spans="1:9" x14ac:dyDescent="0.2">
      <c r="A53" s="2">
        <v>2025</v>
      </c>
      <c r="B53" s="2" t="str">
        <f t="shared" si="0"/>
        <v>2025-06</v>
      </c>
      <c r="C53">
        <v>7</v>
      </c>
      <c r="D53">
        <v>770</v>
      </c>
      <c r="E53" t="str">
        <f>VLOOKUP(D53,Statistikkoder!$A$1:$C$172,2,FALSE)</f>
        <v>    Godsmængde i Tons                        </v>
      </c>
      <c r="F53" s="15">
        <v>11150</v>
      </c>
      <c r="G53" s="14">
        <v>0</v>
      </c>
      <c r="H53" s="14">
        <v>0</v>
      </c>
      <c r="I53" s="14">
        <v>0</v>
      </c>
    </row>
    <row r="54" spans="1:9" x14ac:dyDescent="0.2">
      <c r="A54" s="2">
        <v>2025</v>
      </c>
      <c r="B54" s="2" t="str">
        <f t="shared" si="0"/>
        <v>2025-06</v>
      </c>
      <c r="C54">
        <v>7</v>
      </c>
      <c r="D54">
        <v>772</v>
      </c>
      <c r="E54" t="str">
        <f>VLOOKUP(D54,Statistikkoder!$A$1:$C$172,2,FALSE)</f>
        <v>    Ekstra meter Fragt                      </v>
      </c>
      <c r="F54" s="15">
        <v>12</v>
      </c>
      <c r="G54" s="14">
        <v>26.25</v>
      </c>
      <c r="H54" s="14">
        <v>0</v>
      </c>
      <c r="I54" s="14">
        <v>315</v>
      </c>
    </row>
    <row r="55" spans="1:9" x14ac:dyDescent="0.2">
      <c r="A55" s="2">
        <v>2025</v>
      </c>
      <c r="B55" s="2" t="str">
        <f t="shared" si="0"/>
        <v>2025-06</v>
      </c>
      <c r="C55">
        <v>7</v>
      </c>
      <c r="D55">
        <v>773</v>
      </c>
      <c r="E55" t="str">
        <f>VLOOKUP(D55,Statistikkoder!$A$1:$C$172,2,FALSE)</f>
        <v>    Ekstra bred                              </v>
      </c>
      <c r="F55" s="15">
        <v>2</v>
      </c>
      <c r="G55" s="14">
        <v>321.25</v>
      </c>
      <c r="H55" s="14">
        <v>0</v>
      </c>
      <c r="I55" s="14">
        <v>642.5</v>
      </c>
    </row>
    <row r="56" spans="1:9" x14ac:dyDescent="0.2">
      <c r="A56" s="2">
        <v>2025</v>
      </c>
      <c r="B56" s="2" t="str">
        <f t="shared" si="0"/>
        <v>2025-06</v>
      </c>
      <c r="C56">
        <v>7</v>
      </c>
      <c r="D56">
        <v>9010</v>
      </c>
      <c r="E56" t="str">
        <f>VLOOKUP(D56,Statistikkoder!$A$1:$C$172,2,FALSE)</f>
        <v xml:space="preserve">    Gående ikke ovf.                        </v>
      </c>
      <c r="F56" s="15">
        <v>454</v>
      </c>
      <c r="G56" s="14">
        <v>96.8</v>
      </c>
      <c r="H56" s="14">
        <v>0</v>
      </c>
      <c r="I56" s="14">
        <v>43947.199999999997</v>
      </c>
    </row>
    <row r="57" spans="1:9" x14ac:dyDescent="0.2">
      <c r="A57" s="2">
        <v>2025</v>
      </c>
      <c r="B57" s="2" t="str">
        <f t="shared" si="0"/>
        <v>2025-06</v>
      </c>
      <c r="C57">
        <v>7</v>
      </c>
      <c r="D57">
        <v>9011</v>
      </c>
      <c r="E57" t="str">
        <f>VLOOKUP(D57,Statistikkoder!$A$1:$C$172,2,FALSE)</f>
        <v xml:space="preserve">    Passager ikke ovf.                      </v>
      </c>
      <c r="F57" s="15">
        <v>244</v>
      </c>
      <c r="G57" s="14">
        <v>0</v>
      </c>
      <c r="H57" s="14">
        <v>0</v>
      </c>
      <c r="I57" s="14">
        <v>0</v>
      </c>
    </row>
    <row r="58" spans="1:9" x14ac:dyDescent="0.2">
      <c r="A58" s="2">
        <v>2025</v>
      </c>
      <c r="B58" s="2" t="str">
        <f t="shared" si="0"/>
        <v>2025-06</v>
      </c>
      <c r="C58">
        <v>7</v>
      </c>
      <c r="D58">
        <v>987</v>
      </c>
      <c r="E58" t="str">
        <f>VLOOKUP(D58,Statistikkoder!$A$1:$C$172,2,FALSE)</f>
        <v xml:space="preserve">    KE noshows                              </v>
      </c>
      <c r="F58" s="15">
        <v>5766</v>
      </c>
      <c r="G58" s="14">
        <v>0</v>
      </c>
      <c r="H58" s="14">
        <v>0</v>
      </c>
      <c r="I58" s="14">
        <v>0</v>
      </c>
    </row>
    <row r="59" spans="1:9" x14ac:dyDescent="0.2">
      <c r="A59" s="2">
        <v>2025</v>
      </c>
      <c r="B59" s="2" t="str">
        <f t="shared" si="0"/>
        <v>2025-06</v>
      </c>
      <c r="C59">
        <v>7</v>
      </c>
      <c r="D59">
        <v>988</v>
      </c>
      <c r="E59" t="str">
        <f>VLOOKUP(D59,Statistikkoder!$A$1:$C$172,2,FALSE)</f>
        <v xml:space="preserve">    KE tilkøb/gebyr                         </v>
      </c>
      <c r="F59" s="15">
        <v>5806</v>
      </c>
      <c r="G59" s="14">
        <v>0</v>
      </c>
      <c r="H59" s="14">
        <v>0</v>
      </c>
      <c r="I59" s="14">
        <v>0</v>
      </c>
    </row>
    <row r="60" spans="1:9" x14ac:dyDescent="0.2">
      <c r="A60" s="2">
        <v>2025</v>
      </c>
      <c r="B60" s="2" t="str">
        <f t="shared" si="0"/>
        <v>2025-06</v>
      </c>
      <c r="C60">
        <v>7</v>
      </c>
      <c r="D60">
        <v>989</v>
      </c>
      <c r="E60" t="str">
        <f>VLOOKUP(D60,Statistikkoder!$A$1:$C$172,2,FALSE)</f>
        <v>    Invalid ikke handicap                        </v>
      </c>
      <c r="F60" s="15">
        <v>9</v>
      </c>
      <c r="G60" s="14">
        <v>0</v>
      </c>
      <c r="H60" s="14">
        <v>0</v>
      </c>
      <c r="I60" s="14">
        <v>0</v>
      </c>
    </row>
    <row r="61" spans="1:9" x14ac:dyDescent="0.2">
      <c r="A61" s="2">
        <v>2025</v>
      </c>
      <c r="B61" s="2" t="str">
        <f t="shared" si="0"/>
        <v>2025-06</v>
      </c>
      <c r="C61">
        <v>7</v>
      </c>
      <c r="D61">
        <v>994</v>
      </c>
      <c r="E61" t="str">
        <f>VLOOKUP(D61,Statistikkoder!$A$1:$C$172,2,FALSE)</f>
        <v>    Ekspeditionstillæg - personlig                </v>
      </c>
      <c r="F61" s="15">
        <v>1705</v>
      </c>
      <c r="G61" s="14">
        <v>0</v>
      </c>
      <c r="H61" s="14">
        <v>0</v>
      </c>
      <c r="I61" s="14">
        <v>0</v>
      </c>
    </row>
    <row r="62" spans="1:9" x14ac:dyDescent="0.2">
      <c r="A62" s="2">
        <v>2025</v>
      </c>
      <c r="B62" s="2" t="str">
        <f t="shared" si="0"/>
        <v>2025-06</v>
      </c>
      <c r="C62">
        <v>7</v>
      </c>
      <c r="D62">
        <v>995</v>
      </c>
      <c r="E62" t="str">
        <f>VLOOKUP(D62,Statistikkoder!$A$1:$C$172,2,FALSE)</f>
        <v>    Ekspeditionstillæg - ændring                    </v>
      </c>
      <c r="F62" s="15">
        <v>3687</v>
      </c>
      <c r="G62" s="14">
        <v>50.57</v>
      </c>
      <c r="H62" s="14">
        <v>0</v>
      </c>
      <c r="I62" s="14">
        <v>186451.59</v>
      </c>
    </row>
    <row r="63" spans="1:9" x14ac:dyDescent="0.2">
      <c r="A63" s="2">
        <v>2025</v>
      </c>
      <c r="B63" s="2" t="str">
        <f t="shared" si="0"/>
        <v>2025-06</v>
      </c>
      <c r="C63">
        <v>7</v>
      </c>
      <c r="D63">
        <v>996</v>
      </c>
      <c r="E63" t="str">
        <f>VLOOKUP(D63,Statistikkoder!$A$1:$C$172,2,FALSE)</f>
        <v>    Passager i køretøj                            </v>
      </c>
      <c r="F63" s="15">
        <v>490</v>
      </c>
      <c r="G63" s="14">
        <v>0</v>
      </c>
      <c r="H63" s="14">
        <v>0</v>
      </c>
      <c r="I63" s="14">
        <v>0</v>
      </c>
    </row>
    <row r="64" spans="1:9" x14ac:dyDescent="0.2">
      <c r="A64" s="2">
        <v>2025</v>
      </c>
      <c r="B64" s="2" t="str">
        <f t="shared" si="0"/>
        <v>2025-06</v>
      </c>
      <c r="C64">
        <v>7</v>
      </c>
      <c r="D64">
        <v>997</v>
      </c>
      <c r="E64" t="str">
        <f>VLOOKUP(D64,Statistikkoder!$A$1:$C$172,2,FALSE)</f>
        <v>    Passager ekstra i bil                          </v>
      </c>
      <c r="F64" s="15">
        <v>4497</v>
      </c>
      <c r="G64" s="14">
        <v>49</v>
      </c>
      <c r="H64" s="14">
        <v>0</v>
      </c>
      <c r="I64" s="14">
        <v>220353</v>
      </c>
    </row>
    <row r="65" spans="1:9" x14ac:dyDescent="0.2">
      <c r="A65" s="2">
        <v>2025</v>
      </c>
      <c r="B65" s="2" t="str">
        <f t="shared" si="0"/>
        <v>2025-06</v>
      </c>
      <c r="C65">
        <v>7</v>
      </c>
      <c r="D65">
        <v>999</v>
      </c>
      <c r="E65" t="str">
        <f>VLOOKUP(D65,Statistikkoder!$A$1:$C$172,2,FALSE)</f>
        <v>    Medtages ikke                        </v>
      </c>
      <c r="F65" s="15">
        <v>42774</v>
      </c>
      <c r="G65" s="14">
        <v>16.86</v>
      </c>
      <c r="H65" s="14">
        <v>0</v>
      </c>
      <c r="I65" s="14">
        <v>721169.64</v>
      </c>
    </row>
    <row r="66" spans="1:9" x14ac:dyDescent="0.2">
      <c r="A66" s="2">
        <v>2025</v>
      </c>
      <c r="B66" s="2" t="str">
        <f t="shared" si="0"/>
        <v>2025-06</v>
      </c>
      <c r="C66">
        <v>8</v>
      </c>
      <c r="D66">
        <v>10</v>
      </c>
      <c r="E66" t="str">
        <f>VLOOKUP(D66,Statistikkoder!$A$1:$C$172,2,FALSE)</f>
        <v>    Voksen gående                    </v>
      </c>
      <c r="F66" s="15">
        <v>1639</v>
      </c>
      <c r="G66" s="14">
        <v>160.88</v>
      </c>
      <c r="H66" s="14">
        <v>126.62</v>
      </c>
      <c r="I66" s="14">
        <v>263682.32</v>
      </c>
    </row>
    <row r="67" spans="1:9" x14ac:dyDescent="0.2">
      <c r="A67" s="2">
        <v>2025</v>
      </c>
      <c r="B67" s="2" t="str">
        <f t="shared" ref="B67:B130" si="1">_xlfn.CONCAT(A67,"-06")</f>
        <v>2025-06</v>
      </c>
      <c r="C67">
        <v>8</v>
      </c>
      <c r="D67">
        <v>100</v>
      </c>
      <c r="E67" t="str">
        <f>VLOOKUP(D67,Statistikkoder!$A$1:$C$172,2,FALSE)</f>
        <v>    Køje                            </v>
      </c>
      <c r="F67" s="15">
        <v>106</v>
      </c>
      <c r="G67" s="14">
        <v>356.11</v>
      </c>
      <c r="H67" s="14">
        <v>0</v>
      </c>
      <c r="I67" s="14">
        <v>37747.660000000003</v>
      </c>
    </row>
    <row r="68" spans="1:9" x14ac:dyDescent="0.2">
      <c r="A68" s="2">
        <v>2025</v>
      </c>
      <c r="B68" s="2" t="str">
        <f t="shared" si="1"/>
        <v>2025-06</v>
      </c>
      <c r="C68">
        <v>8</v>
      </c>
      <c r="D68">
        <v>101</v>
      </c>
      <c r="E68" t="str">
        <f>VLOOKUP(D68,Statistikkoder!$A$1:$C$172,2,FALSE)</f>
        <v>    Kahyt                            </v>
      </c>
      <c r="F68" s="15">
        <v>417</v>
      </c>
      <c r="G68" s="14">
        <v>758.29</v>
      </c>
      <c r="H68" s="14">
        <v>0</v>
      </c>
      <c r="I68" s="14">
        <v>316206.93</v>
      </c>
    </row>
    <row r="69" spans="1:9" x14ac:dyDescent="0.2">
      <c r="A69" s="2">
        <v>2025</v>
      </c>
      <c r="B69" s="2" t="str">
        <f t="shared" si="1"/>
        <v>2025-06</v>
      </c>
      <c r="C69">
        <v>8</v>
      </c>
      <c r="D69">
        <v>1010</v>
      </c>
      <c r="E69" t="str">
        <f>VLOOKUP(D69,Statistikkoder!$A$1:$C$172,2,FALSE)</f>
        <v xml:space="preserve">    Fragtgods                               </v>
      </c>
      <c r="F69" s="15">
        <v>2562</v>
      </c>
      <c r="G69" s="14">
        <v>603.07000000000005</v>
      </c>
      <c r="H69" s="14">
        <v>0</v>
      </c>
      <c r="I69" s="14">
        <v>1545065.34</v>
      </c>
    </row>
    <row r="70" spans="1:9" x14ac:dyDescent="0.2">
      <c r="A70" s="2">
        <v>2025</v>
      </c>
      <c r="B70" s="2" t="str">
        <f t="shared" si="1"/>
        <v>2025-06</v>
      </c>
      <c r="C70">
        <v>8</v>
      </c>
      <c r="D70">
        <v>104</v>
      </c>
      <c r="E70" t="str">
        <f>VLOOKUP(D70,Statistikkoder!$A$1:$C$172,2,FALSE)</f>
        <v>    Kahyt Handicap                  </v>
      </c>
      <c r="F70" s="15">
        <v>23</v>
      </c>
      <c r="G70" s="14">
        <v>299.04000000000002</v>
      </c>
      <c r="H70" s="14">
        <v>0</v>
      </c>
      <c r="I70" s="14">
        <v>6877.92</v>
      </c>
    </row>
    <row r="71" spans="1:9" x14ac:dyDescent="0.2">
      <c r="A71" s="2">
        <v>2025</v>
      </c>
      <c r="B71" s="2" t="str">
        <f t="shared" si="1"/>
        <v>2025-06</v>
      </c>
      <c r="C71">
        <v>8</v>
      </c>
      <c r="D71">
        <v>105</v>
      </c>
      <c r="E71" t="str">
        <f>VLOOKUP(D71,Statistikkoder!$A$1:$C$172,2,FALSE)</f>
        <v>    Bil                              </v>
      </c>
      <c r="F71" s="15">
        <v>1618</v>
      </c>
      <c r="G71" s="14">
        <v>504.14</v>
      </c>
      <c r="H71" s="14">
        <v>478.8</v>
      </c>
      <c r="I71" s="14">
        <v>815698.52</v>
      </c>
    </row>
    <row r="72" spans="1:9" x14ac:dyDescent="0.2">
      <c r="A72" s="2">
        <v>2025</v>
      </c>
      <c r="B72" s="2" t="str">
        <f t="shared" si="1"/>
        <v>2025-06</v>
      </c>
      <c r="C72">
        <v>8</v>
      </c>
      <c r="D72">
        <v>106</v>
      </c>
      <c r="E72" t="str">
        <f>VLOOKUP(D72,Statistikkoder!$A$1:$C$172,2,FALSE)</f>
        <v>    Bil Pensionist                  </v>
      </c>
      <c r="F72" s="15">
        <v>291</v>
      </c>
      <c r="G72" s="14">
        <v>602.61</v>
      </c>
      <c r="H72" s="14">
        <v>336.78</v>
      </c>
      <c r="I72" s="14">
        <v>175359.51</v>
      </c>
    </row>
    <row r="73" spans="1:9" x14ac:dyDescent="0.2">
      <c r="A73" s="2">
        <v>2025</v>
      </c>
      <c r="B73" s="2" t="str">
        <f t="shared" si="1"/>
        <v>2025-06</v>
      </c>
      <c r="C73">
        <v>8</v>
      </c>
      <c r="D73">
        <v>107</v>
      </c>
      <c r="E73" t="str">
        <f>VLOOKUP(D73,Statistikkoder!$A$1:$C$172,2,FALSE)</f>
        <v>    Bil Handicap                    </v>
      </c>
      <c r="F73" s="15">
        <v>55</v>
      </c>
      <c r="G73" s="14">
        <v>383</v>
      </c>
      <c r="H73" s="14">
        <v>383.59</v>
      </c>
      <c r="I73" s="14">
        <v>21065</v>
      </c>
    </row>
    <row r="74" spans="1:9" x14ac:dyDescent="0.2">
      <c r="A74" s="2">
        <v>2025</v>
      </c>
      <c r="B74" s="2" t="str">
        <f t="shared" si="1"/>
        <v>2025-06</v>
      </c>
      <c r="C74">
        <v>8</v>
      </c>
      <c r="D74">
        <v>114</v>
      </c>
      <c r="E74" t="str">
        <f>VLOOKUP(D74,Statistikkoder!$A$1:$C$172,2,FALSE)</f>
        <v>    Bil Fribillet                            </v>
      </c>
      <c r="F74" s="15">
        <v>10</v>
      </c>
      <c r="G74" s="14">
        <v>90</v>
      </c>
      <c r="H74" s="14">
        <v>0</v>
      </c>
      <c r="I74" s="14">
        <v>900</v>
      </c>
    </row>
    <row r="75" spans="1:9" x14ac:dyDescent="0.2">
      <c r="A75" s="2">
        <v>2025</v>
      </c>
      <c r="B75" s="2" t="str">
        <f t="shared" si="1"/>
        <v>2025-06</v>
      </c>
      <c r="C75">
        <v>8</v>
      </c>
      <c r="D75">
        <v>115</v>
      </c>
      <c r="E75" t="str">
        <f>VLOOKUP(D75,Statistikkoder!$A$1:$C$172,2,FALSE)</f>
        <v>    Bil &lt; 1,95 m med anhænger                </v>
      </c>
      <c r="F75" s="15">
        <v>1</v>
      </c>
      <c r="G75" s="14">
        <v>200</v>
      </c>
      <c r="H75" s="14">
        <v>0</v>
      </c>
      <c r="I75" s="14">
        <v>200</v>
      </c>
    </row>
    <row r="76" spans="1:9" x14ac:dyDescent="0.2">
      <c r="A76" s="2">
        <v>2025</v>
      </c>
      <c r="B76" s="2" t="str">
        <f t="shared" si="1"/>
        <v>2025-06</v>
      </c>
      <c r="C76">
        <v>8</v>
      </c>
      <c r="D76">
        <v>116</v>
      </c>
      <c r="E76" t="str">
        <f>VLOOKUP(D76,Statistikkoder!$A$1:$C$172,2,FALSE)</f>
        <v>    Bil med anhænger                        </v>
      </c>
      <c r="F76" s="15">
        <v>261</v>
      </c>
      <c r="G76" s="14">
        <v>652.83000000000004</v>
      </c>
      <c r="H76" s="14">
        <v>431.27</v>
      </c>
      <c r="I76" s="14">
        <v>170388.63</v>
      </c>
    </row>
    <row r="77" spans="1:9" x14ac:dyDescent="0.2">
      <c r="A77" s="2">
        <v>2025</v>
      </c>
      <c r="B77" s="2" t="str">
        <f t="shared" si="1"/>
        <v>2025-06</v>
      </c>
      <c r="C77">
        <v>8</v>
      </c>
      <c r="D77">
        <v>124</v>
      </c>
      <c r="E77" t="str">
        <f>VLOOKUP(D77,Statistikkoder!$A$1:$C$172,2,FALSE)</f>
        <v xml:space="preserve">    Bil med anhænger Fribillet              </v>
      </c>
      <c r="F77" s="15">
        <v>2</v>
      </c>
      <c r="G77" s="14">
        <v>200</v>
      </c>
      <c r="H77" s="14">
        <v>0</v>
      </c>
      <c r="I77" s="14">
        <v>400</v>
      </c>
    </row>
    <row r="78" spans="1:9" x14ac:dyDescent="0.2">
      <c r="A78" s="2">
        <v>2025</v>
      </c>
      <c r="B78" s="2" t="str">
        <f t="shared" si="1"/>
        <v>2025-06</v>
      </c>
      <c r="C78">
        <v>8</v>
      </c>
      <c r="D78">
        <v>136</v>
      </c>
      <c r="E78" t="str">
        <f>VLOOKUP(D78,Statistikkoder!$A$1:$C$172,2,FALSE)</f>
        <v>    Bil med anhænger pensionist              </v>
      </c>
      <c r="F78" s="15">
        <v>62</v>
      </c>
      <c r="G78" s="14">
        <v>843.97</v>
      </c>
      <c r="H78" s="14">
        <v>553.86</v>
      </c>
      <c r="I78" s="14">
        <v>52326.14</v>
      </c>
    </row>
    <row r="79" spans="1:9" x14ac:dyDescent="0.2">
      <c r="A79" s="2">
        <v>2025</v>
      </c>
      <c r="B79" s="2" t="str">
        <f t="shared" si="1"/>
        <v>2025-06</v>
      </c>
      <c r="C79">
        <v>8</v>
      </c>
      <c r="D79">
        <v>156</v>
      </c>
      <c r="E79" t="str">
        <f>VLOOKUP(D79,Statistikkoder!$A$1:$C$172,2,FALSE)</f>
        <v>    Bil med anhænger handicap            </v>
      </c>
      <c r="F79" s="15">
        <v>5</v>
      </c>
      <c r="G79" s="14">
        <v>642</v>
      </c>
      <c r="H79" s="14">
        <v>0</v>
      </c>
      <c r="I79" s="14">
        <v>3210</v>
      </c>
    </row>
    <row r="80" spans="1:9" x14ac:dyDescent="0.2">
      <c r="A80" s="2">
        <v>2025</v>
      </c>
      <c r="B80" s="2" t="str">
        <f t="shared" si="1"/>
        <v>2025-06</v>
      </c>
      <c r="C80">
        <v>8</v>
      </c>
      <c r="D80">
        <v>20</v>
      </c>
      <c r="E80" t="str">
        <f>VLOOKUP(D80,Statistikkoder!$A$1:$C$172,2,FALSE)</f>
        <v>    Barn 12-15 år gående              </v>
      </c>
      <c r="F80" s="15">
        <v>79</v>
      </c>
      <c r="G80" s="14">
        <v>90.77</v>
      </c>
      <c r="H80" s="14">
        <v>81.63</v>
      </c>
      <c r="I80" s="14">
        <v>7170.83</v>
      </c>
    </row>
    <row r="81" spans="1:9" x14ac:dyDescent="0.2">
      <c r="A81" s="2">
        <v>2025</v>
      </c>
      <c r="B81" s="2" t="str">
        <f t="shared" si="1"/>
        <v>2025-06</v>
      </c>
      <c r="C81">
        <v>8</v>
      </c>
      <c r="D81">
        <v>210</v>
      </c>
      <c r="E81" t="str">
        <f>VLOOKUP(D81,Statistikkoder!$A$1:$C$172,2,FALSE)</f>
        <v>    Anhænger                              </v>
      </c>
      <c r="F81" s="15">
        <v>11</v>
      </c>
      <c r="G81" s="14">
        <v>471.73</v>
      </c>
      <c r="H81" s="14">
        <v>0</v>
      </c>
      <c r="I81" s="14">
        <v>5189.03</v>
      </c>
    </row>
    <row r="82" spans="1:9" x14ac:dyDescent="0.2">
      <c r="A82" s="2">
        <v>2025</v>
      </c>
      <c r="B82" s="2" t="str">
        <f t="shared" si="1"/>
        <v>2025-06</v>
      </c>
      <c r="C82">
        <v>8</v>
      </c>
      <c r="D82">
        <v>29</v>
      </c>
      <c r="E82" t="str">
        <f>VLOOKUP(D82,Statistikkoder!$A$1:$C$172,2,FALSE)</f>
        <v xml:space="preserve">    Barn  0-11 år gående alene              </v>
      </c>
      <c r="F82" s="15">
        <v>7</v>
      </c>
      <c r="G82" s="14">
        <v>29</v>
      </c>
      <c r="H82" s="14">
        <v>0</v>
      </c>
      <c r="I82" s="14">
        <v>203</v>
      </c>
    </row>
    <row r="83" spans="1:9" x14ac:dyDescent="0.2">
      <c r="A83" s="2">
        <v>2025</v>
      </c>
      <c r="B83" s="2" t="str">
        <f t="shared" si="1"/>
        <v>2025-06</v>
      </c>
      <c r="C83">
        <v>8</v>
      </c>
      <c r="D83">
        <v>30</v>
      </c>
      <c r="E83" t="str">
        <f>VLOOKUP(D83,Statistikkoder!$A$1:$C$172,2,FALSE)</f>
        <v>    Barn  0-11 år gående              </v>
      </c>
      <c r="F83" s="15">
        <v>66</v>
      </c>
      <c r="G83" s="14">
        <v>0</v>
      </c>
      <c r="H83" s="14">
        <v>0</v>
      </c>
      <c r="I83" s="14">
        <v>0</v>
      </c>
    </row>
    <row r="84" spans="1:9" x14ac:dyDescent="0.2">
      <c r="A84" s="2">
        <v>2025</v>
      </c>
      <c r="B84" s="2" t="str">
        <f t="shared" si="1"/>
        <v>2025-06</v>
      </c>
      <c r="C84">
        <v>8</v>
      </c>
      <c r="D84">
        <v>310</v>
      </c>
      <c r="E84" t="str">
        <f>VLOOKUP(D84,Statistikkoder!$A$1:$C$172,2,FALSE)</f>
        <v>    Autocamper &lt;  8 meter                </v>
      </c>
      <c r="F84" s="15">
        <v>118</v>
      </c>
      <c r="G84" s="14">
        <v>881.2</v>
      </c>
      <c r="H84" s="14">
        <v>494.39</v>
      </c>
      <c r="I84" s="14">
        <v>103981.6</v>
      </c>
    </row>
    <row r="85" spans="1:9" x14ac:dyDescent="0.2">
      <c r="A85" s="2">
        <v>2025</v>
      </c>
      <c r="B85" s="2" t="str">
        <f t="shared" si="1"/>
        <v>2025-06</v>
      </c>
      <c r="C85">
        <v>8</v>
      </c>
      <c r="D85">
        <v>320</v>
      </c>
      <c r="E85" t="str">
        <f>VLOOKUP(D85,Statistikkoder!$A$1:$C$172,2,FALSE)</f>
        <v>    Autocamper &lt; 12 meter                </v>
      </c>
      <c r="F85" s="15">
        <v>18</v>
      </c>
      <c r="G85" s="14">
        <v>885.11</v>
      </c>
      <c r="H85" s="14">
        <v>494.39</v>
      </c>
      <c r="I85" s="14">
        <v>15931.98</v>
      </c>
    </row>
    <row r="86" spans="1:9" x14ac:dyDescent="0.2">
      <c r="A86" s="2">
        <v>2025</v>
      </c>
      <c r="B86" s="2" t="str">
        <f t="shared" si="1"/>
        <v>2025-06</v>
      </c>
      <c r="C86">
        <v>8</v>
      </c>
      <c r="D86">
        <v>330</v>
      </c>
      <c r="E86" t="str">
        <f>VLOOKUP(D86,Statistikkoder!$A$1:$C$172,2,FALSE)</f>
        <v>    Autocamper &lt;  8 meter pensionist      </v>
      </c>
      <c r="F86" s="15">
        <v>52</v>
      </c>
      <c r="G86" s="14">
        <v>721.12</v>
      </c>
      <c r="H86" s="14">
        <v>539.87</v>
      </c>
      <c r="I86" s="14">
        <v>37498.239999999998</v>
      </c>
    </row>
    <row r="87" spans="1:9" x14ac:dyDescent="0.2">
      <c r="A87" s="2">
        <v>2025</v>
      </c>
      <c r="B87" s="2" t="str">
        <f t="shared" si="1"/>
        <v>2025-06</v>
      </c>
      <c r="C87">
        <v>8</v>
      </c>
      <c r="D87">
        <v>340</v>
      </c>
      <c r="E87" t="str">
        <f>VLOOKUP(D87,Statistikkoder!$A$1:$C$172,2,FALSE)</f>
        <v>    Autocamper &lt; 12 meter pensionist      </v>
      </c>
      <c r="F87" s="15">
        <v>10</v>
      </c>
      <c r="G87" s="14">
        <v>593</v>
      </c>
      <c r="H87" s="14">
        <v>593.92999999999995</v>
      </c>
      <c r="I87" s="14">
        <v>5930</v>
      </c>
    </row>
    <row r="88" spans="1:9" x14ac:dyDescent="0.2">
      <c r="A88" s="2">
        <v>2025</v>
      </c>
      <c r="B88" s="2" t="str">
        <f t="shared" si="1"/>
        <v>2025-06</v>
      </c>
      <c r="C88">
        <v>8</v>
      </c>
      <c r="D88">
        <v>40</v>
      </c>
      <c r="E88" t="str">
        <f>VLOOKUP(D88,Statistikkoder!$A$1:$C$172,2,FALSE)</f>
        <v>    Pensionist gående                </v>
      </c>
      <c r="F88" s="15">
        <v>457</v>
      </c>
      <c r="G88" s="14">
        <v>81</v>
      </c>
      <c r="H88" s="14">
        <v>81.63</v>
      </c>
      <c r="I88" s="14">
        <v>37017</v>
      </c>
    </row>
    <row r="89" spans="1:9" x14ac:dyDescent="0.2">
      <c r="A89" s="2">
        <v>2025</v>
      </c>
      <c r="B89" s="2" t="str">
        <f t="shared" si="1"/>
        <v>2025-06</v>
      </c>
      <c r="C89">
        <v>8</v>
      </c>
      <c r="D89">
        <v>410</v>
      </c>
      <c r="E89" t="str">
        <f>VLOOKUP(D89,Statistikkoder!$A$1:$C$172,2,FALSE)</f>
        <v>    MC                                    </v>
      </c>
      <c r="F89" s="15">
        <v>137</v>
      </c>
      <c r="G89" s="14">
        <v>257.76</v>
      </c>
      <c r="H89" s="14">
        <v>246.47</v>
      </c>
      <c r="I89" s="14">
        <v>35313.120000000003</v>
      </c>
    </row>
    <row r="90" spans="1:9" x14ac:dyDescent="0.2">
      <c r="A90" s="2">
        <v>2025</v>
      </c>
      <c r="B90" s="2" t="str">
        <f t="shared" si="1"/>
        <v>2025-06</v>
      </c>
      <c r="C90">
        <v>8</v>
      </c>
      <c r="D90">
        <v>420</v>
      </c>
      <c r="E90" t="str">
        <f>VLOOKUP(D90,Statistikkoder!$A$1:$C$172,2,FALSE)</f>
        <v>    MC/Knallert pensionist                </v>
      </c>
      <c r="F90" s="15">
        <v>12</v>
      </c>
      <c r="G90" s="14">
        <v>227</v>
      </c>
      <c r="H90" s="14">
        <v>227.17</v>
      </c>
      <c r="I90" s="14">
        <v>2724</v>
      </c>
    </row>
    <row r="91" spans="1:9" x14ac:dyDescent="0.2">
      <c r="A91" s="2">
        <v>2025</v>
      </c>
      <c r="B91" s="2" t="str">
        <f t="shared" si="1"/>
        <v>2025-06</v>
      </c>
      <c r="C91">
        <v>8</v>
      </c>
      <c r="D91">
        <v>430</v>
      </c>
      <c r="E91" t="str">
        <f>VLOOKUP(D91,Statistikkoder!$A$1:$C$172,2,FALSE)</f>
        <v>    MC/Knallert Sidevogn/anhænger            </v>
      </c>
      <c r="F91" s="15">
        <v>1</v>
      </c>
      <c r="G91" s="14">
        <v>522</v>
      </c>
      <c r="H91" s="14">
        <v>0</v>
      </c>
      <c r="I91" s="14">
        <v>522</v>
      </c>
    </row>
    <row r="92" spans="1:9" x14ac:dyDescent="0.2">
      <c r="A92" s="2">
        <v>2025</v>
      </c>
      <c r="B92" s="2" t="str">
        <f t="shared" si="1"/>
        <v>2025-06</v>
      </c>
      <c r="C92">
        <v>8</v>
      </c>
      <c r="D92">
        <v>50</v>
      </c>
      <c r="E92" t="str">
        <f>VLOOKUP(D92,Statistikkoder!$A$1:$C$172,2,FALSE)</f>
        <v>    Handicap gående                  </v>
      </c>
      <c r="F92" s="15">
        <v>15</v>
      </c>
      <c r="G92" s="14">
        <v>81</v>
      </c>
      <c r="H92" s="14">
        <v>81.63</v>
      </c>
      <c r="I92" s="14">
        <v>1215</v>
      </c>
    </row>
    <row r="93" spans="1:9" x14ac:dyDescent="0.2">
      <c r="A93" s="2">
        <v>2025</v>
      </c>
      <c r="B93" s="2" t="str">
        <f t="shared" si="1"/>
        <v>2025-06</v>
      </c>
      <c r="C93">
        <v>8</v>
      </c>
      <c r="D93">
        <v>510</v>
      </c>
      <c r="E93" t="str">
        <f>VLOOKUP(D93,Statistikkoder!$A$1:$C$172,2,FALSE)</f>
        <v>    Cykel Voksen                            </v>
      </c>
      <c r="F93" s="15">
        <v>361</v>
      </c>
      <c r="G93" s="14">
        <v>22.51</v>
      </c>
      <c r="H93" s="14">
        <v>0</v>
      </c>
      <c r="I93" s="14">
        <v>8126.11</v>
      </c>
    </row>
    <row r="94" spans="1:9" x14ac:dyDescent="0.2">
      <c r="A94" s="2">
        <v>2025</v>
      </c>
      <c r="B94" s="2" t="str">
        <f t="shared" si="1"/>
        <v>2025-06</v>
      </c>
      <c r="C94">
        <v>8</v>
      </c>
      <c r="D94">
        <v>520</v>
      </c>
      <c r="E94" t="str">
        <f>VLOOKUP(D94,Statistikkoder!$A$1:$C$172,2,FALSE)</f>
        <v>    Cykel Barn 12-15 år                      </v>
      </c>
      <c r="F94" s="15">
        <v>19</v>
      </c>
      <c r="G94" s="14">
        <v>12</v>
      </c>
      <c r="H94" s="14">
        <v>0</v>
      </c>
      <c r="I94" s="14">
        <v>228</v>
      </c>
    </row>
    <row r="95" spans="1:9" x14ac:dyDescent="0.2">
      <c r="A95" s="2">
        <v>2025</v>
      </c>
      <c r="B95" s="2" t="str">
        <f t="shared" si="1"/>
        <v>2025-06</v>
      </c>
      <c r="C95">
        <v>8</v>
      </c>
      <c r="D95">
        <v>530</v>
      </c>
      <c r="E95" t="str">
        <f>VLOOKUP(D95,Statistikkoder!$A$1:$C$172,2,FALSE)</f>
        <v>    Cykel Barn  0-11 år                      </v>
      </c>
      <c r="F95" s="15">
        <v>12</v>
      </c>
      <c r="G95" s="14">
        <v>0</v>
      </c>
      <c r="H95" s="14">
        <v>0</v>
      </c>
      <c r="I95" s="14">
        <v>0</v>
      </c>
    </row>
    <row r="96" spans="1:9" x14ac:dyDescent="0.2">
      <c r="A96" s="2">
        <v>2025</v>
      </c>
      <c r="B96" s="2" t="str">
        <f t="shared" si="1"/>
        <v>2025-06</v>
      </c>
      <c r="C96">
        <v>8</v>
      </c>
      <c r="D96">
        <v>540</v>
      </c>
      <c r="E96" t="str">
        <f>VLOOKUP(D96,Statistikkoder!$A$1:$C$172,2,FALSE)</f>
        <v>    Cykel m/anhænger Voksen                  </v>
      </c>
      <c r="F96" s="15">
        <v>39</v>
      </c>
      <c r="G96" s="14">
        <v>49.49</v>
      </c>
      <c r="H96" s="14">
        <v>0</v>
      </c>
      <c r="I96" s="14">
        <v>1930.11</v>
      </c>
    </row>
    <row r="97" spans="1:9" x14ac:dyDescent="0.2">
      <c r="A97" s="2">
        <v>2025</v>
      </c>
      <c r="B97" s="2" t="str">
        <f t="shared" si="1"/>
        <v>2025-06</v>
      </c>
      <c r="C97">
        <v>8</v>
      </c>
      <c r="D97">
        <v>550</v>
      </c>
      <c r="E97" t="str">
        <f>VLOOKUP(D97,Statistikkoder!$A$1:$C$172,2,FALSE)</f>
        <v>    Cykel m/anhænger Barn 12-15 år          </v>
      </c>
      <c r="F97" s="15">
        <v>1</v>
      </c>
      <c r="G97" s="14">
        <v>26</v>
      </c>
      <c r="H97" s="14">
        <v>0</v>
      </c>
      <c r="I97" s="14">
        <v>26</v>
      </c>
    </row>
    <row r="98" spans="1:9" x14ac:dyDescent="0.2">
      <c r="A98" s="2">
        <v>2025</v>
      </c>
      <c r="B98" s="2" t="str">
        <f t="shared" si="1"/>
        <v>2025-06</v>
      </c>
      <c r="C98">
        <v>8</v>
      </c>
      <c r="D98">
        <v>620</v>
      </c>
      <c r="E98" t="str">
        <f>VLOOKUP(D98,Statistikkoder!$A$1:$C$172,2,FALSE)</f>
        <v>    Bus &lt; 14 m incl. passagerer              </v>
      </c>
      <c r="F98" s="15">
        <v>15</v>
      </c>
      <c r="G98" s="14">
        <v>3087</v>
      </c>
      <c r="H98" s="14">
        <v>3087.82</v>
      </c>
      <c r="I98" s="14">
        <v>46305</v>
      </c>
    </row>
    <row r="99" spans="1:9" x14ac:dyDescent="0.2">
      <c r="A99" s="2">
        <v>2025</v>
      </c>
      <c r="B99" s="2" t="str">
        <f t="shared" si="1"/>
        <v>2025-06</v>
      </c>
      <c r="C99">
        <v>8</v>
      </c>
      <c r="D99">
        <v>640</v>
      </c>
      <c r="E99" t="str">
        <f>VLOOKUP(D99,Statistikkoder!$A$1:$C$172,2,FALSE)</f>
        <v>    Anhænger til bus                        </v>
      </c>
      <c r="F99" s="15">
        <v>1</v>
      </c>
      <c r="G99" s="14">
        <v>1031</v>
      </c>
      <c r="H99" s="14">
        <v>0</v>
      </c>
      <c r="I99" s="14">
        <v>1031</v>
      </c>
    </row>
    <row r="100" spans="1:9" x14ac:dyDescent="0.2">
      <c r="A100" s="2">
        <v>2025</v>
      </c>
      <c r="B100" s="2" t="str">
        <f t="shared" si="1"/>
        <v>2025-06</v>
      </c>
      <c r="C100">
        <v>8</v>
      </c>
      <c r="D100">
        <v>710</v>
      </c>
      <c r="E100" t="str">
        <f>VLOOKUP(D100,Statistikkoder!$A$1:$C$172,2,FALSE)</f>
        <v>    Forvogn &lt; 10 meter incl. fører          </v>
      </c>
      <c r="F100" s="15">
        <v>105</v>
      </c>
      <c r="G100" s="14">
        <v>297.5</v>
      </c>
      <c r="H100" s="14">
        <v>0</v>
      </c>
      <c r="I100" s="14">
        <v>31237.5</v>
      </c>
    </row>
    <row r="101" spans="1:9" x14ac:dyDescent="0.2">
      <c r="A101" s="2">
        <v>2025</v>
      </c>
      <c r="B101" s="2" t="str">
        <f t="shared" si="1"/>
        <v>2025-06</v>
      </c>
      <c r="C101">
        <v>8</v>
      </c>
      <c r="D101">
        <v>720</v>
      </c>
      <c r="E101" t="str">
        <f>VLOOKUP(D101,Statistikkoder!$A$1:$C$172,2,FALSE)</f>
        <v>    Forvogn &gt; 10 meter incl. fører          </v>
      </c>
      <c r="F101" s="15">
        <v>504</v>
      </c>
      <c r="G101" s="14">
        <v>410</v>
      </c>
      <c r="H101" s="14">
        <v>0</v>
      </c>
      <c r="I101" s="14">
        <v>206640</v>
      </c>
    </row>
    <row r="102" spans="1:9" x14ac:dyDescent="0.2">
      <c r="A102" s="2">
        <v>2025</v>
      </c>
      <c r="B102" s="2" t="str">
        <f t="shared" si="1"/>
        <v>2025-06</v>
      </c>
      <c r="C102">
        <v>8</v>
      </c>
      <c r="D102">
        <v>730</v>
      </c>
      <c r="E102" t="str">
        <f>VLOOKUP(D102,Statistikkoder!$A$1:$C$172,2,FALSE)</f>
        <v>    Sættervogn 17 m. max 40 tons            </v>
      </c>
      <c r="F102" s="15">
        <v>211</v>
      </c>
      <c r="G102" s="14">
        <v>526.25</v>
      </c>
      <c r="H102" s="14">
        <v>0</v>
      </c>
      <c r="I102" s="14">
        <v>111038.75</v>
      </c>
    </row>
    <row r="103" spans="1:9" x14ac:dyDescent="0.2">
      <c r="A103" s="2">
        <v>2025</v>
      </c>
      <c r="B103" s="2" t="str">
        <f t="shared" si="1"/>
        <v>2025-06</v>
      </c>
      <c r="C103">
        <v>8</v>
      </c>
      <c r="D103">
        <v>740</v>
      </c>
      <c r="E103" t="str">
        <f>VLOOKUP(D103,Statistikkoder!$A$1:$C$172,2,FALSE)</f>
        <v>    Vogntog 19 m. max 40 tons                </v>
      </c>
      <c r="F103" s="15">
        <v>76</v>
      </c>
      <c r="G103" s="14">
        <v>682.5</v>
      </c>
      <c r="H103" s="14">
        <v>0</v>
      </c>
      <c r="I103" s="14">
        <v>51870</v>
      </c>
    </row>
    <row r="104" spans="1:9" x14ac:dyDescent="0.2">
      <c r="A104" s="2">
        <v>2025</v>
      </c>
      <c r="B104" s="2" t="str">
        <f t="shared" si="1"/>
        <v>2025-06</v>
      </c>
      <c r="C104">
        <v>8</v>
      </c>
      <c r="D104">
        <v>750</v>
      </c>
      <c r="E104" t="str">
        <f>VLOOKUP(D104,Statistikkoder!$A$1:$C$172,2,FALSE)</f>
        <v>    Løs trailer m/håndtering 34 tons        </v>
      </c>
      <c r="F104" s="15">
        <v>2354</v>
      </c>
      <c r="G104" s="14">
        <v>566.25</v>
      </c>
      <c r="H104" s="14">
        <v>0</v>
      </c>
      <c r="I104" s="14">
        <v>1332952.5</v>
      </c>
    </row>
    <row r="105" spans="1:9" x14ac:dyDescent="0.2">
      <c r="A105" s="2">
        <v>2025</v>
      </c>
      <c r="B105" s="2" t="str">
        <f t="shared" si="1"/>
        <v>2025-06</v>
      </c>
      <c r="C105">
        <v>8</v>
      </c>
      <c r="D105">
        <v>760</v>
      </c>
      <c r="E105" t="str">
        <f>VLOOKUP(D105,Statistikkoder!$A$1:$C$172,2,FALSE)</f>
        <v>    Løs trailer m/håndtering 34 tons, Haste  </v>
      </c>
      <c r="F105" s="15">
        <v>654</v>
      </c>
      <c r="G105" s="14">
        <v>610</v>
      </c>
      <c r="H105" s="14">
        <v>0</v>
      </c>
      <c r="I105" s="14">
        <v>398940</v>
      </c>
    </row>
    <row r="106" spans="1:9" x14ac:dyDescent="0.2">
      <c r="A106" s="2">
        <v>2025</v>
      </c>
      <c r="B106" s="2" t="str">
        <f t="shared" si="1"/>
        <v>2025-06</v>
      </c>
      <c r="C106">
        <v>8</v>
      </c>
      <c r="D106">
        <v>765</v>
      </c>
      <c r="E106" t="str">
        <f>VLOOKUP(D106,Statistikkoder!$A$1:$C$172,2,FALSE)</f>
        <v>    Special transport                        </v>
      </c>
      <c r="F106" s="15">
        <v>48</v>
      </c>
      <c r="G106" s="14">
        <v>1841.88</v>
      </c>
      <c r="H106" s="14">
        <v>0</v>
      </c>
      <c r="I106" s="14">
        <v>88410.240000000005</v>
      </c>
    </row>
    <row r="107" spans="1:9" x14ac:dyDescent="0.2">
      <c r="A107" s="2">
        <v>2025</v>
      </c>
      <c r="B107" s="2" t="str">
        <f t="shared" si="1"/>
        <v>2025-06</v>
      </c>
      <c r="C107">
        <v>8</v>
      </c>
      <c r="D107">
        <v>770</v>
      </c>
      <c r="E107" t="str">
        <f>VLOOKUP(D107,Statistikkoder!$A$1:$C$172,2,FALSE)</f>
        <v>    Godsmængde i Tons                        </v>
      </c>
      <c r="F107" s="15">
        <v>45651</v>
      </c>
      <c r="G107" s="14">
        <v>0</v>
      </c>
      <c r="H107" s="14">
        <v>0</v>
      </c>
      <c r="I107" s="14">
        <v>0</v>
      </c>
    </row>
    <row r="108" spans="1:9" x14ac:dyDescent="0.2">
      <c r="A108" s="2">
        <v>2025</v>
      </c>
      <c r="B108" s="2" t="str">
        <f t="shared" si="1"/>
        <v>2025-06</v>
      </c>
      <c r="C108">
        <v>8</v>
      </c>
      <c r="D108">
        <v>771</v>
      </c>
      <c r="E108" t="str">
        <f>VLOOKUP(D108,Statistikkoder!$A$1:$C$172,2,FALSE)</f>
        <v>    Farlig Gods                              </v>
      </c>
      <c r="F108" s="15">
        <v>1065</v>
      </c>
      <c r="G108" s="14">
        <v>0</v>
      </c>
      <c r="H108" s="14">
        <v>0</v>
      </c>
      <c r="I108" s="14">
        <v>0</v>
      </c>
    </row>
    <row r="109" spans="1:9" x14ac:dyDescent="0.2">
      <c r="A109" s="2">
        <v>2025</v>
      </c>
      <c r="B109" s="2" t="str">
        <f t="shared" si="1"/>
        <v>2025-06</v>
      </c>
      <c r="C109">
        <v>8</v>
      </c>
      <c r="D109">
        <v>772</v>
      </c>
      <c r="E109" t="str">
        <f>VLOOKUP(D109,Statistikkoder!$A$1:$C$172,2,FALSE)</f>
        <v>    Ekstra meter Fragt                      </v>
      </c>
      <c r="F109" s="15">
        <v>46</v>
      </c>
      <c r="G109" s="14">
        <v>48.75</v>
      </c>
      <c r="H109" s="14">
        <v>0</v>
      </c>
      <c r="I109" s="14">
        <v>2242.5</v>
      </c>
    </row>
    <row r="110" spans="1:9" x14ac:dyDescent="0.2">
      <c r="A110" s="2">
        <v>2025</v>
      </c>
      <c r="B110" s="2" t="str">
        <f t="shared" si="1"/>
        <v>2025-06</v>
      </c>
      <c r="C110">
        <v>8</v>
      </c>
      <c r="D110">
        <v>773</v>
      </c>
      <c r="E110" t="str">
        <f>VLOOKUP(D110,Statistikkoder!$A$1:$C$172,2,FALSE)</f>
        <v>    Ekstra bred                              </v>
      </c>
      <c r="F110" s="15">
        <v>65</v>
      </c>
      <c r="G110" s="14">
        <v>1189.04</v>
      </c>
      <c r="H110" s="14">
        <v>0</v>
      </c>
      <c r="I110" s="14">
        <v>77287.600000000006</v>
      </c>
    </row>
    <row r="111" spans="1:9" x14ac:dyDescent="0.2">
      <c r="A111" s="2">
        <v>2025</v>
      </c>
      <c r="B111" s="2" t="str">
        <f t="shared" si="1"/>
        <v>2025-06</v>
      </c>
      <c r="C111">
        <v>8</v>
      </c>
      <c r="D111">
        <v>775</v>
      </c>
      <c r="E111" t="str">
        <f>VLOOKUP(D111,Statistikkoder!$A$1:$C$172,2,FALSE)</f>
        <v>    Tillæg for førerløs enhed                </v>
      </c>
      <c r="F111" s="15">
        <v>540</v>
      </c>
      <c r="G111" s="14">
        <v>445</v>
      </c>
      <c r="H111" s="14">
        <v>0</v>
      </c>
      <c r="I111" s="14">
        <v>240300</v>
      </c>
    </row>
    <row r="112" spans="1:9" x14ac:dyDescent="0.2">
      <c r="A112" s="2">
        <v>2025</v>
      </c>
      <c r="B112" s="2" t="str">
        <f t="shared" si="1"/>
        <v>2025-06</v>
      </c>
      <c r="C112">
        <v>8</v>
      </c>
      <c r="D112">
        <v>780</v>
      </c>
      <c r="E112" t="str">
        <f>VLOOKUP(D112,Statistikkoder!$A$1:$C$172,2,FALSE)</f>
        <v>    Kiste                                    </v>
      </c>
      <c r="F112" s="15">
        <v>2</v>
      </c>
      <c r="G112" s="14">
        <v>573.75</v>
      </c>
      <c r="H112" s="14">
        <v>0</v>
      </c>
      <c r="I112" s="14">
        <v>1147.5</v>
      </c>
    </row>
    <row r="113" spans="1:9" x14ac:dyDescent="0.2">
      <c r="A113" s="2">
        <v>2025</v>
      </c>
      <c r="B113" s="2" t="str">
        <f t="shared" si="1"/>
        <v>2025-06</v>
      </c>
      <c r="C113">
        <v>8</v>
      </c>
      <c r="D113">
        <v>9010</v>
      </c>
      <c r="E113" t="str">
        <f>VLOOKUP(D113,Statistikkoder!$A$1:$C$172,2,FALSE)</f>
        <v xml:space="preserve">    Gående ikke ovf.                        </v>
      </c>
      <c r="F113" s="15">
        <v>10</v>
      </c>
      <c r="G113" s="14">
        <v>97.2</v>
      </c>
      <c r="H113" s="14">
        <v>0</v>
      </c>
      <c r="I113" s="14">
        <v>972</v>
      </c>
    </row>
    <row r="114" spans="1:9" x14ac:dyDescent="0.2">
      <c r="A114" s="2">
        <v>2025</v>
      </c>
      <c r="B114" s="2" t="str">
        <f t="shared" si="1"/>
        <v>2025-06</v>
      </c>
      <c r="C114">
        <v>8</v>
      </c>
      <c r="D114">
        <v>9011</v>
      </c>
      <c r="E114" t="str">
        <f>VLOOKUP(D114,Statistikkoder!$A$1:$C$172,2,FALSE)</f>
        <v xml:space="preserve">    Passager ikke ovf.                      </v>
      </c>
      <c r="F114" s="15">
        <v>2</v>
      </c>
      <c r="G114" s="14">
        <v>0</v>
      </c>
      <c r="H114" s="14">
        <v>0</v>
      </c>
      <c r="I114" s="14">
        <v>0</v>
      </c>
    </row>
    <row r="115" spans="1:9" x14ac:dyDescent="0.2">
      <c r="A115" s="2">
        <v>2025</v>
      </c>
      <c r="B115" s="2" t="str">
        <f t="shared" si="1"/>
        <v>2025-06</v>
      </c>
      <c r="C115">
        <v>8</v>
      </c>
      <c r="D115">
        <v>989</v>
      </c>
      <c r="E115" t="str">
        <f>VLOOKUP(D115,Statistikkoder!$A$1:$C$172,2,FALSE)</f>
        <v>    Invalid ikke handicap                        </v>
      </c>
      <c r="F115" s="15">
        <v>2</v>
      </c>
      <c r="G115" s="14">
        <v>0</v>
      </c>
      <c r="H115" s="14">
        <v>0</v>
      </c>
      <c r="I115" s="14">
        <v>0</v>
      </c>
    </row>
    <row r="116" spans="1:9" x14ac:dyDescent="0.2">
      <c r="A116" s="2">
        <v>2025</v>
      </c>
      <c r="B116" s="2" t="str">
        <f t="shared" si="1"/>
        <v>2025-06</v>
      </c>
      <c r="C116">
        <v>8</v>
      </c>
      <c r="D116">
        <v>995</v>
      </c>
      <c r="E116" t="str">
        <f>VLOOKUP(D116,Statistikkoder!$A$1:$C$172,2,FALSE)</f>
        <v>    Ekspeditionstillæg - ændring                    </v>
      </c>
      <c r="F116" s="15">
        <v>190</v>
      </c>
      <c r="G116" s="14">
        <v>46.18</v>
      </c>
      <c r="H116" s="14">
        <v>0</v>
      </c>
      <c r="I116" s="14">
        <v>8774.2000000000007</v>
      </c>
    </row>
    <row r="117" spans="1:9" x14ac:dyDescent="0.2">
      <c r="A117" s="2">
        <v>2025</v>
      </c>
      <c r="B117" s="2" t="str">
        <f t="shared" si="1"/>
        <v>2025-06</v>
      </c>
      <c r="C117">
        <v>8</v>
      </c>
      <c r="D117">
        <v>996</v>
      </c>
      <c r="E117" t="str">
        <f>VLOOKUP(D117,Statistikkoder!$A$1:$C$172,2,FALSE)</f>
        <v>    Passager i køretøj                            </v>
      </c>
      <c r="F117" s="15">
        <v>31</v>
      </c>
      <c r="G117" s="14">
        <v>0</v>
      </c>
      <c r="H117" s="14">
        <v>0</v>
      </c>
      <c r="I117" s="14">
        <v>0</v>
      </c>
    </row>
    <row r="118" spans="1:9" x14ac:dyDescent="0.2">
      <c r="A118" s="2">
        <v>2025</v>
      </c>
      <c r="B118" s="2" t="str">
        <f t="shared" si="1"/>
        <v>2025-06</v>
      </c>
      <c r="C118">
        <v>8</v>
      </c>
      <c r="D118">
        <v>997</v>
      </c>
      <c r="E118" t="str">
        <f>VLOOKUP(D118,Statistikkoder!$A$1:$C$172,2,FALSE)</f>
        <v>    Passager ekstra i bil                          </v>
      </c>
      <c r="F118" s="15">
        <v>119</v>
      </c>
      <c r="G118" s="14">
        <v>49</v>
      </c>
      <c r="H118" s="14">
        <v>0</v>
      </c>
      <c r="I118" s="14">
        <v>5831</v>
      </c>
    </row>
    <row r="119" spans="1:9" x14ac:dyDescent="0.2">
      <c r="A119" s="2">
        <v>2025</v>
      </c>
      <c r="B119" s="2" t="str">
        <f t="shared" si="1"/>
        <v>2025-06</v>
      </c>
      <c r="C119">
        <v>8</v>
      </c>
      <c r="D119">
        <v>998</v>
      </c>
      <c r="E119" t="str">
        <f>VLOOKUP(D119,Statistikkoder!$A$1:$C$172,2,FALSE)</f>
        <v xml:space="preserve">    Elstik til lastbil                      </v>
      </c>
      <c r="F119" s="15">
        <v>939</v>
      </c>
      <c r="G119" s="14">
        <v>0</v>
      </c>
      <c r="H119" s="14">
        <v>0</v>
      </c>
      <c r="I119" s="14">
        <v>0</v>
      </c>
    </row>
    <row r="120" spans="1:9" x14ac:dyDescent="0.2">
      <c r="A120" s="2">
        <v>2025</v>
      </c>
      <c r="B120" s="2" t="str">
        <f t="shared" si="1"/>
        <v>2025-06</v>
      </c>
      <c r="C120">
        <v>8</v>
      </c>
      <c r="D120">
        <v>999</v>
      </c>
      <c r="E120" t="str">
        <f>VLOOKUP(D120,Statistikkoder!$A$1:$C$172,2,FALSE)</f>
        <v>    Medtages ikke                        </v>
      </c>
      <c r="F120" s="15">
        <v>2086</v>
      </c>
      <c r="G120" s="14">
        <v>13.59</v>
      </c>
      <c r="H120" s="14">
        <v>0</v>
      </c>
      <c r="I120" s="14">
        <v>28348.74</v>
      </c>
    </row>
    <row r="121" spans="1:9" x14ac:dyDescent="0.2">
      <c r="A121" s="2">
        <v>2025</v>
      </c>
      <c r="B121" s="2" t="str">
        <f t="shared" si="1"/>
        <v>2025-06</v>
      </c>
      <c r="C121">
        <v>7</v>
      </c>
      <c r="D121">
        <v>1</v>
      </c>
      <c r="E121" t="str">
        <f>VLOOKUP(D121,Statistikkoder!$A$1:$C$172,2,FALSE)</f>
        <v xml:space="preserve">    Tilkøb                                  </v>
      </c>
      <c r="F121" s="15">
        <v>1</v>
      </c>
      <c r="G121" s="14">
        <v>300</v>
      </c>
      <c r="H121" s="14">
        <v>0</v>
      </c>
      <c r="I121" s="14">
        <v>300</v>
      </c>
    </row>
    <row r="122" spans="1:9" x14ac:dyDescent="0.2">
      <c r="A122" s="2">
        <v>2025</v>
      </c>
      <c r="B122" s="2" t="str">
        <f t="shared" si="1"/>
        <v>2025-06</v>
      </c>
      <c r="C122">
        <v>7</v>
      </c>
      <c r="D122">
        <v>930</v>
      </c>
      <c r="E122" t="str">
        <f>VLOOKUP(D122,Statistikkoder!$A$1:$C$172,2,FALSE)</f>
        <v>    Pendler Gående Voksen                    </v>
      </c>
      <c r="F122" s="15">
        <v>115</v>
      </c>
      <c r="G122" s="14">
        <v>89.2</v>
      </c>
      <c r="H122" s="14">
        <v>0</v>
      </c>
      <c r="I122" s="14">
        <v>10258</v>
      </c>
    </row>
    <row r="123" spans="1:9" x14ac:dyDescent="0.2">
      <c r="A123" s="2">
        <v>2025</v>
      </c>
      <c r="B123" s="2" t="str">
        <f t="shared" si="1"/>
        <v>2025-06</v>
      </c>
      <c r="C123">
        <v>7</v>
      </c>
      <c r="D123">
        <v>935</v>
      </c>
      <c r="E123" t="str">
        <f>VLOOKUP(D123,Statistikkoder!$A$1:$C$172,2,FALSE)</f>
        <v>    Pendler Gående Barn 12-15 år                  </v>
      </c>
      <c r="F123" s="15">
        <v>1</v>
      </c>
      <c r="G123" s="14">
        <v>44</v>
      </c>
      <c r="H123" s="14">
        <v>0</v>
      </c>
      <c r="I123" s="14">
        <v>44</v>
      </c>
    </row>
    <row r="124" spans="1:9" x14ac:dyDescent="0.2">
      <c r="A124" s="2">
        <v>2025</v>
      </c>
      <c r="B124" s="2" t="str">
        <f t="shared" si="1"/>
        <v>2025-06</v>
      </c>
      <c r="C124">
        <v>7</v>
      </c>
      <c r="D124">
        <v>940</v>
      </c>
      <c r="E124" t="str">
        <f>VLOOKUP(D124,Statistikkoder!$A$1:$C$172,2,FALSE)</f>
        <v>    Pendler Gående Værnepligtig                    </v>
      </c>
      <c r="F124" s="15">
        <v>12</v>
      </c>
      <c r="G124" s="14">
        <v>0</v>
      </c>
      <c r="H124" s="14">
        <v>0</v>
      </c>
      <c r="I124" s="14">
        <v>0</v>
      </c>
    </row>
    <row r="125" spans="1:9" x14ac:dyDescent="0.2">
      <c r="A125" s="2">
        <v>2025</v>
      </c>
      <c r="B125" s="2" t="str">
        <f t="shared" si="1"/>
        <v>2025-06</v>
      </c>
      <c r="C125">
        <v>7</v>
      </c>
      <c r="D125">
        <v>945</v>
      </c>
      <c r="E125" t="str">
        <f>VLOOKUP(D125,Statistikkoder!$A$1:$C$172,2,FALSE)</f>
        <v xml:space="preserve">    Pendler Bil &lt; 1,95 m                            </v>
      </c>
      <c r="F125" s="15">
        <v>3941</v>
      </c>
      <c r="G125" s="14">
        <v>324.04000000000002</v>
      </c>
      <c r="H125" s="14">
        <v>0</v>
      </c>
      <c r="I125" s="14">
        <v>1277041.6399999999</v>
      </c>
    </row>
    <row r="126" spans="1:9" x14ac:dyDescent="0.2">
      <c r="A126" s="2">
        <v>2025</v>
      </c>
      <c r="B126" s="2" t="str">
        <f t="shared" si="1"/>
        <v>2025-06</v>
      </c>
      <c r="C126" s="1">
        <v>7</v>
      </c>
      <c r="D126">
        <v>950</v>
      </c>
      <c r="E126" t="str">
        <f>VLOOKUP(D126,Statistikkoder!$A$1:$C$172,2,FALSE)</f>
        <v>    Pendler Bil &gt; 1,95 m                            </v>
      </c>
      <c r="F126" s="15">
        <v>92</v>
      </c>
      <c r="G126" s="14">
        <v>632.79999999999995</v>
      </c>
      <c r="H126" s="14">
        <v>0</v>
      </c>
      <c r="I126" s="14">
        <v>58217.599999999999</v>
      </c>
    </row>
    <row r="127" spans="1:9" x14ac:dyDescent="0.2">
      <c r="A127" s="2">
        <v>2025</v>
      </c>
      <c r="B127" s="2" t="str">
        <f t="shared" si="1"/>
        <v>2025-06</v>
      </c>
      <c r="C127" s="1">
        <v>7</v>
      </c>
      <c r="D127">
        <v>955</v>
      </c>
      <c r="E127" t="str">
        <f>VLOOKUP(D127,Statistikkoder!$A$1:$C$172,2,FALSE)</f>
        <v>    Pendler Bil m/anh. &lt; 1,95 m              </v>
      </c>
      <c r="F127" s="15">
        <v>1</v>
      </c>
      <c r="G127" s="14">
        <v>1499</v>
      </c>
      <c r="H127" s="14">
        <v>0</v>
      </c>
      <c r="I127" s="14">
        <v>1499</v>
      </c>
    </row>
    <row r="128" spans="1:9" x14ac:dyDescent="0.2">
      <c r="A128" s="2">
        <v>2025</v>
      </c>
      <c r="B128" s="2" t="str">
        <f t="shared" si="1"/>
        <v>2025-06</v>
      </c>
      <c r="C128" s="1">
        <v>7</v>
      </c>
      <c r="D128">
        <v>960</v>
      </c>
      <c r="E128" t="str">
        <f>VLOOKUP(D128,Statistikkoder!$A$1:$C$172,2,FALSE)</f>
        <v>    Pendler Bil m/anh. &gt; 1,95 m                </v>
      </c>
      <c r="F128" s="15">
        <v>2</v>
      </c>
      <c r="G128" s="14">
        <v>1744</v>
      </c>
      <c r="H128" s="14">
        <v>0</v>
      </c>
      <c r="I128" s="14">
        <v>3488</v>
      </c>
    </row>
    <row r="129" spans="1:9" x14ac:dyDescent="0.2">
      <c r="A129" s="2">
        <v>2025</v>
      </c>
      <c r="B129" s="2" t="str">
        <f t="shared" si="1"/>
        <v>2025-06</v>
      </c>
      <c r="C129" s="1">
        <v>7</v>
      </c>
      <c r="D129">
        <v>975</v>
      </c>
      <c r="E129" t="str">
        <f>VLOOKUP(D129,Statistikkoder!$A$1:$C$172,2,FALSE)</f>
        <v>    Pendler MC m/sidevogn/anh.                    </v>
      </c>
      <c r="F129" s="15">
        <v>5</v>
      </c>
      <c r="G129" s="14">
        <v>133</v>
      </c>
      <c r="H129" s="14">
        <v>0</v>
      </c>
      <c r="I129" s="14">
        <v>665</v>
      </c>
    </row>
    <row r="130" spans="1:9" x14ac:dyDescent="0.2">
      <c r="A130" s="2">
        <v>2025</v>
      </c>
      <c r="B130" s="2" t="str">
        <f t="shared" si="1"/>
        <v>2025-06</v>
      </c>
      <c r="C130" s="1">
        <v>7</v>
      </c>
      <c r="D130">
        <v>999</v>
      </c>
      <c r="E130" t="str">
        <f>VLOOKUP(D130,Statistikkoder!$A$1:$C$172,2,FALSE)</f>
        <v>    Medtages ikke                        </v>
      </c>
      <c r="F130" s="15">
        <v>204</v>
      </c>
      <c r="G130" s="14">
        <v>19.03</v>
      </c>
      <c r="H130" s="14">
        <v>0</v>
      </c>
      <c r="I130" s="14">
        <v>3882.12</v>
      </c>
    </row>
    <row r="131" spans="1:9" x14ac:dyDescent="0.2">
      <c r="A131" s="2">
        <v>2025</v>
      </c>
      <c r="B131" s="2" t="str">
        <f t="shared" ref="B131:B135" si="2">_xlfn.CONCAT(A131,"-06")</f>
        <v>2025-06</v>
      </c>
      <c r="C131" s="1">
        <v>8</v>
      </c>
      <c r="D131">
        <v>930</v>
      </c>
      <c r="E131" t="str">
        <f>VLOOKUP(D131,Statistikkoder!$A$1:$C$172,2,FALSE)</f>
        <v>    Pendler Gående Voksen                    </v>
      </c>
      <c r="F131" s="15">
        <v>2</v>
      </c>
      <c r="G131" s="14">
        <v>129</v>
      </c>
      <c r="H131" s="14">
        <v>0</v>
      </c>
      <c r="I131" s="14">
        <v>258</v>
      </c>
    </row>
    <row r="132" spans="1:9" x14ac:dyDescent="0.2">
      <c r="A132" s="2">
        <v>2025</v>
      </c>
      <c r="B132" s="2" t="str">
        <f t="shared" si="2"/>
        <v>2025-06</v>
      </c>
      <c r="C132" s="1">
        <v>8</v>
      </c>
      <c r="D132">
        <v>940</v>
      </c>
      <c r="E132" t="str">
        <f>VLOOKUP(D132,Statistikkoder!$A$1:$C$172,2,FALSE)</f>
        <v>    Pendler Gående Værnepligtig                    </v>
      </c>
      <c r="F132" s="15">
        <v>19</v>
      </c>
      <c r="G132" s="14">
        <v>0</v>
      </c>
      <c r="H132" s="14">
        <v>0</v>
      </c>
      <c r="I132" s="14">
        <v>0</v>
      </c>
    </row>
    <row r="133" spans="1:9" x14ac:dyDescent="0.2">
      <c r="A133" s="2">
        <v>2025</v>
      </c>
      <c r="B133" s="2" t="str">
        <f t="shared" si="2"/>
        <v>2025-06</v>
      </c>
      <c r="C133" s="1">
        <v>8</v>
      </c>
      <c r="D133">
        <v>945</v>
      </c>
      <c r="E133" t="str">
        <f>VLOOKUP(D133,Statistikkoder!$A$1:$C$172,2,FALSE)</f>
        <v xml:space="preserve">    Pendler Bil &lt; 1,95 m                            </v>
      </c>
      <c r="F133" s="15">
        <v>16</v>
      </c>
      <c r="G133" s="14">
        <v>536.5</v>
      </c>
      <c r="H133" s="14">
        <v>0</v>
      </c>
      <c r="I133" s="14">
        <v>8584</v>
      </c>
    </row>
    <row r="134" spans="1:9" x14ac:dyDescent="0.2">
      <c r="A134" s="2">
        <v>2025</v>
      </c>
      <c r="B134" s="2" t="str">
        <f t="shared" si="2"/>
        <v>2025-06</v>
      </c>
      <c r="C134" s="1">
        <v>8</v>
      </c>
      <c r="D134">
        <v>950</v>
      </c>
      <c r="E134" t="str">
        <f>VLOOKUP(D134,Statistikkoder!$A$1:$C$172,2,FALSE)</f>
        <v>    Pendler Bil &gt; 1,95 m                            </v>
      </c>
      <c r="F134" s="15">
        <v>10</v>
      </c>
      <c r="G134" s="14">
        <v>761</v>
      </c>
      <c r="H134" s="14">
        <v>0</v>
      </c>
      <c r="I134" s="14">
        <v>7610</v>
      </c>
    </row>
    <row r="135" spans="1:9" x14ac:dyDescent="0.2">
      <c r="A135" s="2">
        <v>2025</v>
      </c>
      <c r="B135" s="2" t="str">
        <f t="shared" si="2"/>
        <v>2025-06</v>
      </c>
      <c r="C135" s="1">
        <v>8</v>
      </c>
      <c r="D135">
        <v>999</v>
      </c>
      <c r="E135" t="str">
        <f>VLOOKUP(D135,Statistikkoder!$A$1:$C$172,2,FALSE)</f>
        <v>    Medtages ikke                        </v>
      </c>
      <c r="F135" s="15">
        <v>3</v>
      </c>
      <c r="G135" s="14">
        <v>29.45</v>
      </c>
      <c r="H135" s="14">
        <v>0</v>
      </c>
      <c r="I135" s="14">
        <v>88.35</v>
      </c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2025-07-03T15:19:56Z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